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730" windowHeight="9780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45621"/>
</workbook>
</file>

<file path=xl/calcChain.xml><?xml version="1.0" encoding="utf-8"?>
<calcChain xmlns="http://schemas.openxmlformats.org/spreadsheetml/2006/main">
  <c r="AH21" i="3" l="1"/>
  <c r="AH33" i="6" l="1"/>
  <c r="AH33" i="7"/>
  <c r="AH25" i="7"/>
  <c r="AH14" i="8"/>
  <c r="AH29" i="5"/>
  <c r="AH32" i="8"/>
  <c r="AH35" i="5"/>
  <c r="AH31" i="6"/>
  <c r="AH35" i="6"/>
  <c r="AH17" i="8"/>
  <c r="AH36" i="6"/>
  <c r="AH20" i="3"/>
  <c r="AH19" i="2"/>
  <c r="AH18" i="4"/>
  <c r="AH29" i="7"/>
  <c r="AH22" i="2"/>
  <c r="AH30" i="5"/>
  <c r="AH31" i="8"/>
  <c r="AH32" i="5"/>
  <c r="AH31" i="5"/>
  <c r="AH24" i="8"/>
  <c r="AH18" i="3"/>
  <c r="AH22" i="3" s="1"/>
  <c r="AH19" i="3"/>
  <c r="AH28" i="5"/>
  <c r="AH32" i="6"/>
  <c r="AH14" i="7"/>
  <c r="AH16" i="7" s="1"/>
  <c r="AH17" i="7" s="1"/>
  <c r="AH33" i="5"/>
  <c r="AH37" i="6"/>
  <c r="AH21" i="2"/>
  <c r="AH17" i="4"/>
  <c r="AH34" i="5"/>
  <c r="AH30" i="6"/>
  <c r="AH34" i="6"/>
  <c r="AH38" i="6"/>
  <c r="AH24" i="7"/>
  <c r="AH20" i="8"/>
  <c r="AH30" i="8"/>
  <c r="AH23" i="7"/>
  <c r="AH19" i="4"/>
  <c r="AH20" i="2"/>
  <c r="AF32" i="8"/>
  <c r="AF31" i="8"/>
  <c r="AF30" i="8"/>
  <c r="AF24" i="8"/>
  <c r="AF20" i="8"/>
  <c r="AF17" i="8"/>
  <c r="AF14" i="8"/>
  <c r="AF17" i="4"/>
  <c r="AF18" i="4"/>
  <c r="AF19" i="4"/>
  <c r="AE32" i="8" l="1"/>
  <c r="AE31" i="8"/>
  <c r="AE30" i="8"/>
  <c r="AE24" i="8"/>
  <c r="AE20" i="8"/>
  <c r="AE17" i="8"/>
  <c r="AE14" i="8"/>
  <c r="AE33" i="7"/>
  <c r="AE29" i="7"/>
  <c r="AE25" i="7"/>
  <c r="AE24" i="7"/>
  <c r="AE23" i="7"/>
  <c r="AE16" i="7"/>
  <c r="AE17" i="7" s="1"/>
  <c r="AE14" i="7"/>
  <c r="AE38" i="6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19" i="4"/>
  <c r="AE18" i="4"/>
  <c r="AE17" i="4"/>
  <c r="AE21" i="3"/>
  <c r="AE20" i="3"/>
  <c r="AE19" i="3"/>
  <c r="AE18" i="3"/>
  <c r="AE22" i="3" s="1"/>
  <c r="AE22" i="2"/>
  <c r="AE21" i="2"/>
  <c r="AE20" i="2"/>
  <c r="AE19" i="2"/>
  <c r="AF35" i="5" l="1"/>
  <c r="AF38" i="6" l="1"/>
  <c r="AF21" i="3" l="1"/>
  <c r="AF22" i="3"/>
  <c r="AF19" i="3"/>
  <c r="AF20" i="3"/>
  <c r="AF20" i="2"/>
  <c r="AF19" i="2" l="1"/>
  <c r="AF21" i="2"/>
  <c r="AF22" i="2"/>
  <c r="AA33" i="7"/>
  <c r="AA29" i="7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2" i="2" l="1"/>
  <c r="Y21" i="2"/>
  <c r="Y20" i="2"/>
  <c r="Y19" i="2"/>
</calcChain>
</file>

<file path=xl/sharedStrings.xml><?xml version="1.0" encoding="utf-8"?>
<sst xmlns="http://schemas.openxmlformats.org/spreadsheetml/2006/main" count="355" uniqueCount="155">
  <si>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</si>
  <si>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</si>
  <si>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</si>
  <si>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</si>
  <si>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</si>
  <si>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</si>
  <si>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</si>
  <si>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</si>
  <si>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</si>
  <si>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</si>
  <si>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</si>
  <si>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</si>
  <si>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</si>
  <si>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</si>
  <si>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</si>
  <si>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</si>
  <si>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</si>
  <si>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</si>
  <si>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</si>
  <si>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</si>
  <si>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</si>
  <si>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</si>
  <si>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</si>
  <si>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</si>
  <si>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</si>
  <si>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</si>
  <si>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</si>
  <si>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</si>
  <si>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</si>
  <si>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</si>
  <si>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</si>
  <si>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</si>
  <si>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</si>
  <si>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</si>
  <si>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</si>
  <si>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</si>
  <si>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</si>
  <si>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</si>
  <si>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</si>
  <si>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</si>
  <si>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</si>
  <si>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</si>
  <si>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</si>
  <si>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</si>
  <si>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</si>
  <si>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</si>
  <si>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</si>
  <si>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</si>
  <si>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</si>
  <si>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</si>
  <si>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</si>
  <si>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</si>
  <si>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</si>
  <si>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</si>
  <si>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</si>
  <si>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</si>
  <si>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</si>
  <si>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</si>
  <si>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</si>
  <si>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</si>
  <si>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</si>
  <si>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</si>
  <si>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</si>
  <si>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</si>
  <si>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</si>
  <si>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</si>
  <si>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</si>
  <si>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</si>
  <si>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</si>
  <si>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</si>
  <si>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</si>
  <si>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</si>
  <si>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</si>
  <si>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</si>
  <si>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</si>
  <si>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</si>
  <si>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</si>
  <si>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</si>
  <si>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</si>
  <si>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</si>
  <si>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</si>
  <si>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</si>
  <si>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</si>
  <si>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</si>
  <si>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</si>
  <si>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</si>
  <si>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</si>
  <si>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</si>
  <si>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</si>
  <si>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</si>
  <si>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</si>
  <si>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</si>
  <si>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</si>
  <si>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</si>
  <si>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</si>
  <si>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</si>
  <si>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</si>
  <si>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</si>
  <si>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</si>
  <si>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</si>
  <si>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</si>
  <si>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</si>
  <si>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</si>
  <si>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</si>
  <si>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</si>
  <si>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</si>
  <si>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</si>
  <si>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</si>
  <si>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</si>
  <si>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</si>
  <si>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</si>
  <si>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</si>
  <si>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</si>
  <si>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</si>
  <si>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</si>
  <si>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</si>
  <si>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</si>
  <si>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</si>
  <si>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</si>
  <si>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</si>
  <si>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</si>
  <si>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</si>
  <si>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</si>
  <si>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</si>
  <si>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</si>
  <si>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</si>
  <si>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</si>
  <si>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</si>
  <si>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</si>
  <si>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</si>
  <si>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</si>
  <si>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</si>
  <si>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</si>
  <si>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</si>
  <si>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</si>
  <si>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</si>
  <si>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</si>
  <si>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</si>
  <si>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</si>
  <si>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</si>
  <si>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</si>
  <si>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</si>
  <si>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</si>
  <si>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</si>
  <si>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</si>
  <si>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</si>
  <si>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</si>
  <si>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</si>
  <si>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</si>
  <si>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</si>
  <si>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</si>
  <si>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</si>
  <si>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</si>
  <si>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</si>
  <si>
    <t>2019 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</si>
</sst>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4" fillId="0" borderId="0" xfId="0" applyFont="1"/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3" fontId="9" fillId="0" borderId="3" xfId="0" applyNumberFormat="1" applyFont="1" applyBorder="1" applyAlignment="1">
      <alignment horizontal="right" vertical="center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/>
    <xf numFmtId="3" fontId="11" fillId="3" borderId="3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3" fontId="9" fillId="0" borderId="0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horizontal="right" vertical="center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3" fontId="8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8" fillId="4" borderId="6" xfId="0" applyNumberFormat="1" applyFont="1" applyFill="1" applyBorder="1" applyAlignment="1" applyProtection="1">
      <alignment horizontal="left" vertical="center" wrapText="1"/>
      <protection locked="0"/>
    </xf>
    <xf numFmtId="164" fontId="9" fillId="0" borderId="5" xfId="0" applyNumberFormat="1" applyFont="1" applyBorder="1" applyAlignment="1">
      <alignment horizontal="right" vertical="center"/>
    </xf>
    <xf numFmtId="164" fontId="9" fillId="0" borderId="4" xfId="0" applyNumberFormat="1" applyFont="1" applyBorder="1" applyAlignment="1">
      <alignment horizontal="right" vertical="center"/>
    </xf>
    <xf numFmtId="164" fontId="11" fillId="3" borderId="3" xfId="0" applyNumberFormat="1" applyFont="1" applyFill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3" fontId="0" fillId="0" borderId="0" xfId="0" applyNumberFormat="1"/>
    <xf numFmtId="10" fontId="0" fillId="0" borderId="0" xfId="0" applyNumberFormat="1"/>
    <xf numFmtId="3" fontId="2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v>Ratio renuncia/víctima</c:v>
          </c:tx>
          <c:dLbls>
            <c:dLbl>
              <c:idx val="20"/>
              <c:layout>
                <c:manualLayout>
                  <c:x val="-1.0416666666666836E-2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3.472222222222222E-3"/>
                  <c:y val="3.568241637952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0"/>
                  <c:y val="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'Denuncias, Víctimas y Renuncias'!$K$11:$AH$11</c:f>
              <c:strCache>
                <c:ptCount val="24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</c:strCache>
            </c:strRef>
          </c:cat>
          <c:val>
            <c:numRef>
              <c:f>'Denuncias, Víctimas y Renuncias'!$K$21:$AH$21</c:f>
              <c:numCache>
                <c:formatCode>0.0%</c:formatCode>
                <c:ptCount val="24"/>
                <c:pt idx="0">
                  <c:v>0.12498766893558252</c:v>
                </c:pt>
                <c:pt idx="1">
                  <c:v>0.13211773242058109</c:v>
                </c:pt>
                <c:pt idx="2">
                  <c:v>0.11975542905334177</c:v>
                </c:pt>
                <c:pt idx="3">
                  <c:v>0.11949985682924501</c:v>
                </c:pt>
                <c:pt idx="4">
                  <c:v>0.11725481134255439</c:v>
                </c:pt>
                <c:pt idx="5">
                  <c:v>0.12444180745089467</c:v>
                </c:pt>
                <c:pt idx="6">
                  <c:v>0.11950749147010829</c:v>
                </c:pt>
                <c:pt idx="7">
                  <c:v>0.11322802363439045</c:v>
                </c:pt>
                <c:pt idx="8">
                  <c:v>0.10737478871986478</c:v>
                </c:pt>
                <c:pt idx="9">
                  <c:v>0.12002986230160925</c:v>
                </c:pt>
                <c:pt idx="10">
                  <c:v>0.11081953446873277</c:v>
                </c:pt>
                <c:pt idx="11">
                  <c:v>0.1127030976874803</c:v>
                </c:pt>
                <c:pt idx="12">
                  <c:v>0.10301414500481375</c:v>
                </c:pt>
                <c:pt idx="13">
                  <c:v>9.9861791093724381E-2</c:v>
                </c:pt>
                <c:pt idx="14">
                  <c:v>0.10152097773641285</c:v>
                </c:pt>
                <c:pt idx="15">
                  <c:v>0.1</c:v>
                </c:pt>
                <c:pt idx="16">
                  <c:v>0.112</c:v>
                </c:pt>
                <c:pt idx="17">
                  <c:v>0.11</c:v>
                </c:pt>
                <c:pt idx="18">
                  <c:v>0.109</c:v>
                </c:pt>
                <c:pt idx="19">
                  <c:v>0.106</c:v>
                </c:pt>
                <c:pt idx="20">
                  <c:v>9.7335508428493742E-2</c:v>
                </c:pt>
                <c:pt idx="21">
                  <c:v>0.10719727293856364</c:v>
                </c:pt>
                <c:pt idx="22">
                  <c:v>0.10593093266280652</c:v>
                </c:pt>
                <c:pt idx="23">
                  <c:v>0.11244377811094453</c:v>
                </c:pt>
              </c:numCache>
            </c:numRef>
          </c:val>
          <c:smooth val="0"/>
        </c:ser>
        <c:ser>
          <c:idx val="1"/>
          <c:order val="1"/>
          <c:tx>
            <c:v>Ratio renuncias extranjeras/víctimas extranjeras</c:v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1"/>
              <c:layout>
                <c:manualLayout>
                  <c:x val="-1.3888888888888888E-2"/>
                  <c:y val="-2.378827758634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5.7870370370370367E-3"/>
                  <c:y val="-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472222222222222E-3"/>
                  <c:y val="-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-2.7777777777777776E-2"/>
                  <c:y val="-2.14094498277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-1.0416666666666836E-2"/>
                  <c:y val="-1.9030622069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-1.6975112544026657E-16"/>
                  <c:y val="-2.6167105344982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'Denuncias, Víctimas y Renuncias'!$K$11:$AH$11</c:f>
              <c:strCache>
                <c:ptCount val="24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</c:strCache>
            </c:strRef>
          </c:cat>
          <c:val>
            <c:numRef>
              <c:f>'Denuncias, Víctimas y Renuncias'!$K$22:$AH$22</c:f>
              <c:numCache>
                <c:formatCode>0.0%</c:formatCode>
                <c:ptCount val="24"/>
                <c:pt idx="0">
                  <c:v>0.14931095223292923</c:v>
                </c:pt>
                <c:pt idx="1">
                  <c:v>0.16350200143692908</c:v>
                </c:pt>
                <c:pt idx="2">
                  <c:v>0.14060731799321011</c:v>
                </c:pt>
                <c:pt idx="3">
                  <c:v>0.14625815133009004</c:v>
                </c:pt>
                <c:pt idx="4">
                  <c:v>0.14287310098302056</c:v>
                </c:pt>
                <c:pt idx="5">
                  <c:v>0.15998741082668905</c:v>
                </c:pt>
                <c:pt idx="6">
                  <c:v>0.15077650930782679</c:v>
                </c:pt>
                <c:pt idx="7">
                  <c:v>0.15573227302849568</c:v>
                </c:pt>
                <c:pt idx="8">
                  <c:v>0.1287235186579202</c:v>
                </c:pt>
                <c:pt idx="9">
                  <c:v>0.15031897926634769</c:v>
                </c:pt>
                <c:pt idx="10">
                  <c:v>0.14271375125467653</c:v>
                </c:pt>
                <c:pt idx="11">
                  <c:v>0.14305835010060361</c:v>
                </c:pt>
                <c:pt idx="12">
                  <c:v>0.13743329542472224</c:v>
                </c:pt>
                <c:pt idx="13">
                  <c:v>0.13388114209827356</c:v>
                </c:pt>
                <c:pt idx="14">
                  <c:v>0.12134884825457136</c:v>
                </c:pt>
                <c:pt idx="15">
                  <c:v>0.128</c:v>
                </c:pt>
                <c:pt idx="16">
                  <c:v>0.127</c:v>
                </c:pt>
                <c:pt idx="17">
                  <c:v>0.12</c:v>
                </c:pt>
                <c:pt idx="18">
                  <c:v>0.13200000000000001</c:v>
                </c:pt>
                <c:pt idx="19">
                  <c:v>0.121</c:v>
                </c:pt>
                <c:pt idx="20">
                  <c:v>0.10476861639652338</c:v>
                </c:pt>
                <c:pt idx="21">
                  <c:v>0.12599501487496984</c:v>
                </c:pt>
                <c:pt idx="22">
                  <c:v>0.12891447830360905</c:v>
                </c:pt>
                <c:pt idx="23">
                  <c:v>0.11766473814711849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47776"/>
        <c:axId val="48511168"/>
      </c:lineChart>
      <c:catAx>
        <c:axId val="164747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48511168"/>
        <c:crosses val="autoZero"/>
        <c:auto val="1"/>
        <c:lblAlgn val="ctr"/>
        <c:lblOffset val="100"/>
        <c:noMultiLvlLbl val="0"/>
      </c:catAx>
      <c:valAx>
        <c:axId val="48511168"/>
        <c:scaling>
          <c:orientation val="minMax"/>
          <c:max val="0.2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64747776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ayout/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Provinciales'!$C$11:$AH$11</c:f>
              <c:strCache>
                <c:ptCount val="32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</c:strCache>
            </c:strRef>
          </c:cat>
          <c:val>
            <c:numRef>
              <c:f>'Audiencias Provinciales'!$C$14:$AH$14</c:f>
              <c:numCache>
                <c:formatCode>0.0%</c:formatCode>
                <c:ptCount val="32"/>
                <c:pt idx="0">
                  <c:v>0.68</c:v>
                </c:pt>
                <c:pt idx="1">
                  <c:v>0.7592592592592593</c:v>
                </c:pt>
                <c:pt idx="2">
                  <c:v>0.75862068965517238</c:v>
                </c:pt>
                <c:pt idx="3">
                  <c:v>0.82352941176470584</c:v>
                </c:pt>
                <c:pt idx="4">
                  <c:v>0.70270270270270274</c:v>
                </c:pt>
                <c:pt idx="5">
                  <c:v>0.77777777777777779</c:v>
                </c:pt>
                <c:pt idx="6">
                  <c:v>0.73684210526315785</c:v>
                </c:pt>
                <c:pt idx="7">
                  <c:v>0.81481481481481477</c:v>
                </c:pt>
                <c:pt idx="8">
                  <c:v>0.76470588235294112</c:v>
                </c:pt>
                <c:pt idx="9">
                  <c:v>0.79032258064516125</c:v>
                </c:pt>
                <c:pt idx="10">
                  <c:v>0.84375</c:v>
                </c:pt>
                <c:pt idx="11">
                  <c:v>0.77027027027027029</c:v>
                </c:pt>
                <c:pt idx="12">
                  <c:v>0.60655737704918034</c:v>
                </c:pt>
                <c:pt idx="13">
                  <c:v>0.66666666666666663</c:v>
                </c:pt>
                <c:pt idx="14">
                  <c:v>0.8125</c:v>
                </c:pt>
                <c:pt idx="15">
                  <c:v>0.82352941176470584</c:v>
                </c:pt>
                <c:pt idx="16">
                  <c:v>0.84615384615384615</c:v>
                </c:pt>
                <c:pt idx="17">
                  <c:v>0.70422535211267601</c:v>
                </c:pt>
                <c:pt idx="18">
                  <c:v>0.93333333333333335</c:v>
                </c:pt>
                <c:pt idx="19">
                  <c:v>0.72131147540983609</c:v>
                </c:pt>
                <c:pt idx="20">
                  <c:v>0.76923076923076927</c:v>
                </c:pt>
                <c:pt idx="21">
                  <c:v>0.79365079365079361</c:v>
                </c:pt>
                <c:pt idx="22">
                  <c:v>0.68965517241379315</c:v>
                </c:pt>
                <c:pt idx="23">
                  <c:v>0.86</c:v>
                </c:pt>
                <c:pt idx="24">
                  <c:v>0.76900000000000002</c:v>
                </c:pt>
                <c:pt idx="25">
                  <c:v>0.81</c:v>
                </c:pt>
                <c:pt idx="26">
                  <c:v>0.75800000000000001</c:v>
                </c:pt>
                <c:pt idx="27">
                  <c:v>0.78100000000000003</c:v>
                </c:pt>
                <c:pt idx="28">
                  <c:v>0.79220779220779225</c:v>
                </c:pt>
                <c:pt idx="29">
                  <c:v>0.82278481012658233</c:v>
                </c:pt>
                <c:pt idx="30">
                  <c:v>0.80487804878048785</c:v>
                </c:pt>
                <c:pt idx="31">
                  <c:v>0.71212121212121215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Provinciales'!$C$11:$AH$11</c:f>
              <c:strCache>
                <c:ptCount val="32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</c:strCache>
            </c:strRef>
          </c:cat>
          <c:val>
            <c:numRef>
              <c:f>'Audiencias Provinciales'!$C$17:$AH$17</c:f>
              <c:numCache>
                <c:formatCode>0.0%</c:formatCode>
                <c:ptCount val="32"/>
                <c:pt idx="0">
                  <c:v>0.8571428571428571</c:v>
                </c:pt>
                <c:pt idx="1">
                  <c:v>0.59090909090909094</c:v>
                </c:pt>
                <c:pt idx="2">
                  <c:v>1</c:v>
                </c:pt>
                <c:pt idx="3">
                  <c:v>0.72222222222222221</c:v>
                </c:pt>
                <c:pt idx="4">
                  <c:v>0.80769230769230771</c:v>
                </c:pt>
                <c:pt idx="5">
                  <c:v>0.83333333333333337</c:v>
                </c:pt>
                <c:pt idx="6">
                  <c:v>0.75</c:v>
                </c:pt>
                <c:pt idx="7">
                  <c:v>0.72413793103448276</c:v>
                </c:pt>
                <c:pt idx="8">
                  <c:v>0.78260869565217395</c:v>
                </c:pt>
                <c:pt idx="9">
                  <c:v>0.72727272727272729</c:v>
                </c:pt>
                <c:pt idx="10">
                  <c:v>0.75</c:v>
                </c:pt>
                <c:pt idx="11">
                  <c:v>0.88</c:v>
                </c:pt>
                <c:pt idx="12">
                  <c:v>0.81818181818181823</c:v>
                </c:pt>
                <c:pt idx="13">
                  <c:v>0.7</c:v>
                </c:pt>
                <c:pt idx="14">
                  <c:v>1</c:v>
                </c:pt>
                <c:pt idx="15">
                  <c:v>0.8</c:v>
                </c:pt>
                <c:pt idx="16">
                  <c:v>0.92307692307692313</c:v>
                </c:pt>
                <c:pt idx="17">
                  <c:v>0.76923076923076927</c:v>
                </c:pt>
                <c:pt idx="18">
                  <c:v>1</c:v>
                </c:pt>
                <c:pt idx="19">
                  <c:v>0.9285714285714286</c:v>
                </c:pt>
                <c:pt idx="20">
                  <c:v>0.76190476190476186</c:v>
                </c:pt>
                <c:pt idx="21">
                  <c:v>0.84210526315789469</c:v>
                </c:pt>
                <c:pt idx="22">
                  <c:v>0.66666666666666663</c:v>
                </c:pt>
                <c:pt idx="23">
                  <c:v>0.76200000000000001</c:v>
                </c:pt>
                <c:pt idx="24">
                  <c:v>0.89500000000000002</c:v>
                </c:pt>
                <c:pt idx="25">
                  <c:v>0.89500000000000002</c:v>
                </c:pt>
                <c:pt idx="26">
                  <c:v>0.81799999999999995</c:v>
                </c:pt>
                <c:pt idx="27">
                  <c:v>0.88900000000000001</c:v>
                </c:pt>
                <c:pt idx="28">
                  <c:v>0.875</c:v>
                </c:pt>
                <c:pt idx="29">
                  <c:v>1</c:v>
                </c:pt>
                <c:pt idx="30">
                  <c:v>0.76190476190476186</c:v>
                </c:pt>
                <c:pt idx="31">
                  <c:v>0.90909090909090906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Provinciales'!$C$11:$AH$11</c:f>
              <c:strCache>
                <c:ptCount val="32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</c:strCache>
            </c:strRef>
          </c:cat>
          <c:val>
            <c:numRef>
              <c:f>'Audiencias Provinciales'!$C$20:$AH$20</c:f>
              <c:numCache>
                <c:formatCode>0.0%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0.9285714285714286</c:v>
                </c:pt>
                <c:pt idx="10">
                  <c:v>1</c:v>
                </c:pt>
                <c:pt idx="11">
                  <c:v>1</c:v>
                </c:pt>
                <c:pt idx="12">
                  <c:v>0.83333333333333337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0.9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0.9</c:v>
                </c:pt>
                <c:pt idx="24">
                  <c:v>1</c:v>
                </c:pt>
                <c:pt idx="25">
                  <c:v>0.92300000000000004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0.875</c:v>
                </c:pt>
                <c:pt idx="3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37920"/>
        <c:axId val="233969856"/>
      </c:lineChart>
      <c:catAx>
        <c:axId val="2419379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33969856"/>
        <c:crosses val="autoZero"/>
        <c:auto val="1"/>
        <c:lblAlgn val="ctr"/>
        <c:lblOffset val="100"/>
        <c:noMultiLvlLbl val="0"/>
      </c:catAx>
      <c:valAx>
        <c:axId val="23396985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41937920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Provinciales'!$C$11:$AH$11</c:f>
              <c:strCache>
                <c:ptCount val="32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</c:strCache>
            </c:strRef>
          </c:cat>
          <c:val>
            <c:numRef>
              <c:f>'Audiencias Provinciales'!$C$24:$AH$24</c:f>
              <c:numCache>
                <c:formatCode>0.0%</c:formatCode>
                <c:ptCount val="32"/>
                <c:pt idx="0">
                  <c:v>0.76553287981859408</c:v>
                </c:pt>
                <c:pt idx="1">
                  <c:v>0.75067628494138861</c:v>
                </c:pt>
                <c:pt idx="2">
                  <c:v>0.74550128534704374</c:v>
                </c:pt>
                <c:pt idx="3">
                  <c:v>0.7226514843432289</c:v>
                </c:pt>
                <c:pt idx="4">
                  <c:v>0.74048738777255241</c:v>
                </c:pt>
                <c:pt idx="5">
                  <c:v>0.70983302411873839</c:v>
                </c:pt>
                <c:pt idx="6">
                  <c:v>0.78285714285714281</c:v>
                </c:pt>
                <c:pt idx="7">
                  <c:v>0.77568042142230031</c:v>
                </c:pt>
                <c:pt idx="8">
                  <c:v>0.77076250607090824</c:v>
                </c:pt>
                <c:pt idx="9">
                  <c:v>0.8134939759036145</c:v>
                </c:pt>
                <c:pt idx="10">
                  <c:v>0.82242339832869082</c:v>
                </c:pt>
                <c:pt idx="11">
                  <c:v>0.82532127558305568</c:v>
                </c:pt>
                <c:pt idx="12">
                  <c:v>0.79161947904869767</c:v>
                </c:pt>
                <c:pt idx="13">
                  <c:v>0.8176165803108808</c:v>
                </c:pt>
                <c:pt idx="14">
                  <c:v>0.8186770428015564</c:v>
                </c:pt>
                <c:pt idx="15">
                  <c:v>0.81305309734513276</c:v>
                </c:pt>
                <c:pt idx="16">
                  <c:v>0.81776504297994268</c:v>
                </c:pt>
                <c:pt idx="17">
                  <c:v>0.82272282076395686</c:v>
                </c:pt>
                <c:pt idx="18">
                  <c:v>0.84323922734026746</c:v>
                </c:pt>
                <c:pt idx="19">
                  <c:v>0.84107860011474467</c:v>
                </c:pt>
                <c:pt idx="20">
                  <c:v>0.83283433133732532</c:v>
                </c:pt>
                <c:pt idx="21">
                  <c:v>0.82714054927302105</c:v>
                </c:pt>
                <c:pt idx="22">
                  <c:v>0.83820224719101122</c:v>
                </c:pt>
                <c:pt idx="23">
                  <c:v>0.84599999999999997</c:v>
                </c:pt>
                <c:pt idx="24">
                  <c:v>0.84699999999999998</c:v>
                </c:pt>
                <c:pt idx="25">
                  <c:v>0.83599999999999997</c:v>
                </c:pt>
                <c:pt idx="26">
                  <c:v>0.84499999999999997</c:v>
                </c:pt>
                <c:pt idx="27">
                  <c:v>0.84299999999999997</c:v>
                </c:pt>
                <c:pt idx="28">
                  <c:v>0.83680387409200974</c:v>
                </c:pt>
                <c:pt idx="29">
                  <c:v>0.83711911357340718</c:v>
                </c:pt>
                <c:pt idx="30">
                  <c:v>0.84267782426778237</c:v>
                </c:pt>
                <c:pt idx="31">
                  <c:v>0.83588129496402874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144320"/>
        <c:axId val="244548160"/>
      </c:lineChart>
      <c:catAx>
        <c:axId val="3051443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44548160"/>
        <c:crosses val="autoZero"/>
        <c:auto val="1"/>
        <c:lblAlgn val="ctr"/>
        <c:lblOffset val="100"/>
        <c:noMultiLvlLbl val="0"/>
      </c:catAx>
      <c:valAx>
        <c:axId val="24454816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305144320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dLbls>
            <c:dLbl>
              <c:idx val="20"/>
              <c:layout>
                <c:manualLayout>
                  <c:x val="-1.3888888888888888E-2"/>
                  <c:y val="1.31362876396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9.2592592592592587E-3"/>
                  <c:y val="2.364531775128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2.7777777777777776E-2"/>
                  <c:y val="-2.364531775128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1.0416666666666666E-2"/>
                  <c:y val="1.8390802695442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'Órdenes y Medidas'!$K$13:$AH$13</c:f>
              <c:strCache>
                <c:ptCount val="24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</c:strCache>
            </c:strRef>
          </c:cat>
          <c:val>
            <c:numRef>
              <c:f>'Órdenes y Medidas'!$K$19:$AH$19</c:f>
              <c:numCache>
                <c:formatCode>0.0%</c:formatCode>
                <c:ptCount val="24"/>
                <c:pt idx="0">
                  <c:v>0.58306851404601501</c:v>
                </c:pt>
                <c:pt idx="1">
                  <c:v>0.55469862363550071</c:v>
                </c:pt>
                <c:pt idx="2">
                  <c:v>0.55841943908254799</c:v>
                </c:pt>
                <c:pt idx="3">
                  <c:v>0.56974581525108492</c:v>
                </c:pt>
                <c:pt idx="4">
                  <c:v>0.57017126546146524</c:v>
                </c:pt>
                <c:pt idx="5">
                  <c:v>0.55854978354978357</c:v>
                </c:pt>
                <c:pt idx="6">
                  <c:v>0.56796413287140823</c:v>
                </c:pt>
                <c:pt idx="7">
                  <c:v>0.6</c:v>
                </c:pt>
                <c:pt idx="8">
                  <c:v>0.63047054952286941</c:v>
                </c:pt>
                <c:pt idx="9">
                  <c:v>0.63659121727339107</c:v>
                </c:pt>
                <c:pt idx="10">
                  <c:v>0.64722743896411983</c:v>
                </c:pt>
                <c:pt idx="11">
                  <c:v>0.65331143951833603</c:v>
                </c:pt>
                <c:pt idx="12">
                  <c:v>0.6773680864589956</c:v>
                </c:pt>
                <c:pt idx="13">
                  <c:v>0.67906658855692248</c:v>
                </c:pt>
                <c:pt idx="14">
                  <c:v>0.68163682864450126</c:v>
                </c:pt>
                <c:pt idx="15">
                  <c:v>0.66800000000000004</c:v>
                </c:pt>
                <c:pt idx="16">
                  <c:v>0.68700000000000006</c:v>
                </c:pt>
                <c:pt idx="17">
                  <c:v>0.67800000000000005</c:v>
                </c:pt>
                <c:pt idx="18">
                  <c:v>0.67900000000000005</c:v>
                </c:pt>
                <c:pt idx="19">
                  <c:v>0.72199999999999998</c:v>
                </c:pt>
                <c:pt idx="20">
                  <c:v>0.67103882476390342</c:v>
                </c:pt>
                <c:pt idx="21">
                  <c:v>0.70434613135840962</c:v>
                </c:pt>
                <c:pt idx="22">
                  <c:v>0.72550806525107081</c:v>
                </c:pt>
                <c:pt idx="23">
                  <c:v>0.71300853842290302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24416"/>
        <c:axId val="48510592"/>
      </c:lineChart>
      <c:catAx>
        <c:axId val="1441244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48510592"/>
        <c:crosses val="autoZero"/>
        <c:auto val="1"/>
        <c:lblAlgn val="ctr"/>
        <c:lblOffset val="100"/>
        <c:noMultiLvlLbl val="0"/>
      </c:catAx>
      <c:valAx>
        <c:axId val="4851059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44124416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dLbls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'Órdenes y Medidas'!$K$13:$AH$13</c:f>
              <c:strCache>
                <c:ptCount val="24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</c:strCache>
            </c:strRef>
          </c:cat>
          <c:val>
            <c:numRef>
              <c:f>'Órdenes y Medidas'!$K$14:$AH$14</c:f>
              <c:numCache>
                <c:formatCode>#,##0</c:formatCode>
                <c:ptCount val="24"/>
                <c:pt idx="0">
                  <c:v>7867</c:v>
                </c:pt>
                <c:pt idx="1">
                  <c:v>8428</c:v>
                </c:pt>
                <c:pt idx="2">
                  <c:v>8807</c:v>
                </c:pt>
                <c:pt idx="3">
                  <c:v>8065</c:v>
                </c:pt>
                <c:pt idx="4">
                  <c:v>8408</c:v>
                </c:pt>
                <c:pt idx="5">
                  <c:v>9240</c:v>
                </c:pt>
                <c:pt idx="6">
                  <c:v>9814</c:v>
                </c:pt>
                <c:pt idx="7">
                  <c:v>8830</c:v>
                </c:pt>
                <c:pt idx="8">
                  <c:v>9117</c:v>
                </c:pt>
                <c:pt idx="9">
                  <c:v>9587</c:v>
                </c:pt>
                <c:pt idx="10">
                  <c:v>10117</c:v>
                </c:pt>
                <c:pt idx="11">
                  <c:v>9135</c:v>
                </c:pt>
                <c:pt idx="12">
                  <c:v>9438</c:v>
                </c:pt>
                <c:pt idx="13">
                  <c:v>10242</c:v>
                </c:pt>
                <c:pt idx="14">
                  <c:v>9775</c:v>
                </c:pt>
                <c:pt idx="15">
                  <c:v>9033</c:v>
                </c:pt>
                <c:pt idx="16">
                  <c:v>9104</c:v>
                </c:pt>
                <c:pt idx="17">
                  <c:v>9906</c:v>
                </c:pt>
                <c:pt idx="18">
                  <c:v>10257</c:v>
                </c:pt>
                <c:pt idx="19">
                  <c:v>9909</c:v>
                </c:pt>
                <c:pt idx="20">
                  <c:v>9530</c:v>
                </c:pt>
                <c:pt idx="21">
                  <c:v>10262</c:v>
                </c:pt>
                <c:pt idx="22">
                  <c:v>10973</c:v>
                </c:pt>
                <c:pt idx="23">
                  <c:v>9955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110080"/>
        <c:axId val="139218304"/>
      </c:lineChart>
      <c:catAx>
        <c:axId val="1841100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9218304"/>
        <c:crosses val="autoZero"/>
        <c:auto val="1"/>
        <c:lblAlgn val="ctr"/>
        <c:lblOffset val="100"/>
        <c:noMultiLvlLbl val="0"/>
      </c:catAx>
      <c:valAx>
        <c:axId val="1392183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8411008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v>% condenas entre enjuiciados españoles</c:v>
          </c:tx>
          <c:dLbls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Enjuiciados!$K$11:$AH$11</c:f>
              <c:strCache>
                <c:ptCount val="24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</c:strCache>
            </c:strRef>
          </c:cat>
          <c:val>
            <c:numRef>
              <c:f>Enjuiciados!$K$18:$AH$18</c:f>
              <c:numCache>
                <c:formatCode>0.0%</c:formatCode>
                <c:ptCount val="24"/>
                <c:pt idx="0">
                  <c:v>0.70217575586323822</c:v>
                </c:pt>
                <c:pt idx="1">
                  <c:v>0.71329787234042552</c:v>
                </c:pt>
                <c:pt idx="2">
                  <c:v>0.78240355259505967</c:v>
                </c:pt>
                <c:pt idx="3">
                  <c:v>0.70516556291390731</c:v>
                </c:pt>
                <c:pt idx="4">
                  <c:v>0.7164536741214057</c:v>
                </c:pt>
                <c:pt idx="5">
                  <c:v>0.7345995893223819</c:v>
                </c:pt>
                <c:pt idx="6">
                  <c:v>0.77458174346932784</c:v>
                </c:pt>
                <c:pt idx="7">
                  <c:v>0.74314417594352433</c:v>
                </c:pt>
                <c:pt idx="8">
                  <c:v>0.7747222222222222</c:v>
                </c:pt>
                <c:pt idx="9">
                  <c:v>0.79123120061177665</c:v>
                </c:pt>
                <c:pt idx="10">
                  <c:v>0.8421472229604039</c:v>
                </c:pt>
                <c:pt idx="11">
                  <c:v>0.78710222472542946</c:v>
                </c:pt>
                <c:pt idx="12">
                  <c:v>0.8060298826040555</c:v>
                </c:pt>
                <c:pt idx="13">
                  <c:v>0.81177654755913442</c:v>
                </c:pt>
                <c:pt idx="14">
                  <c:v>0.84385201305767144</c:v>
                </c:pt>
                <c:pt idx="15">
                  <c:v>0.80900000000000005</c:v>
                </c:pt>
                <c:pt idx="16">
                  <c:v>0.81899999999999995</c:v>
                </c:pt>
                <c:pt idx="17">
                  <c:v>0.83399999999999996</c:v>
                </c:pt>
                <c:pt idx="18">
                  <c:v>0.876</c:v>
                </c:pt>
                <c:pt idx="19">
                  <c:v>0.83599999999999997</c:v>
                </c:pt>
                <c:pt idx="20">
                  <c:v>0.84223366766061258</c:v>
                </c:pt>
                <c:pt idx="21">
                  <c:v>0.85323446688826388</c:v>
                </c:pt>
                <c:pt idx="22">
                  <c:v>0.89463647199046481</c:v>
                </c:pt>
                <c:pt idx="23">
                  <c:v>0.84670100564140294</c:v>
                </c:pt>
              </c:numCache>
            </c:numRef>
          </c:val>
          <c:smooth val="0"/>
        </c:ser>
        <c:ser>
          <c:idx val="1"/>
          <c:order val="1"/>
          <c:tx>
            <c:v>% condenas entre enjuiciados extranjeros</c:v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Enjuiciados!$K$11:$AH$11</c:f>
              <c:strCache>
                <c:ptCount val="24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</c:strCache>
            </c:strRef>
          </c:cat>
          <c:val>
            <c:numRef>
              <c:f>Enjuiciados!$K$19:$AH$19</c:f>
              <c:numCache>
                <c:formatCode>0.0%</c:formatCode>
                <c:ptCount val="24"/>
                <c:pt idx="0">
                  <c:v>0.81477927063339728</c:v>
                </c:pt>
                <c:pt idx="1">
                  <c:v>0.8193384223918575</c:v>
                </c:pt>
                <c:pt idx="2">
                  <c:v>0.85443037974683544</c:v>
                </c:pt>
                <c:pt idx="3">
                  <c:v>0.83226397800183316</c:v>
                </c:pt>
                <c:pt idx="4">
                  <c:v>0.8125</c:v>
                </c:pt>
                <c:pt idx="5">
                  <c:v>0.82901554404145072</c:v>
                </c:pt>
                <c:pt idx="6">
                  <c:v>0.88859878154917316</c:v>
                </c:pt>
                <c:pt idx="7">
                  <c:v>0.84739336492890993</c:v>
                </c:pt>
                <c:pt idx="8">
                  <c:v>0.84593023255813948</c:v>
                </c:pt>
                <c:pt idx="9">
                  <c:v>0.88412017167381973</c:v>
                </c:pt>
                <c:pt idx="10">
                  <c:v>0.90783034257748774</c:v>
                </c:pt>
                <c:pt idx="11">
                  <c:v>0.88475177304964536</c:v>
                </c:pt>
                <c:pt idx="12">
                  <c:v>0.88669527896995703</c:v>
                </c:pt>
                <c:pt idx="13">
                  <c:v>0.89885931558935361</c:v>
                </c:pt>
                <c:pt idx="14">
                  <c:v>0.92028413575374901</c:v>
                </c:pt>
                <c:pt idx="15">
                  <c:v>0.88100000000000001</c:v>
                </c:pt>
                <c:pt idx="16">
                  <c:v>0.90200000000000002</c:v>
                </c:pt>
                <c:pt idx="17">
                  <c:v>0.89700000000000002</c:v>
                </c:pt>
                <c:pt idx="18">
                  <c:v>0.93100000000000005</c:v>
                </c:pt>
                <c:pt idx="19">
                  <c:v>0.90300000000000002</c:v>
                </c:pt>
                <c:pt idx="20">
                  <c:v>0.91034985422740522</c:v>
                </c:pt>
                <c:pt idx="21">
                  <c:v>0.90456989247311825</c:v>
                </c:pt>
                <c:pt idx="22">
                  <c:v>0.95205047318611991</c:v>
                </c:pt>
                <c:pt idx="23">
                  <c:v>0.91791577444682371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92160"/>
        <c:axId val="139220608"/>
      </c:lineChart>
      <c:catAx>
        <c:axId val="1840921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39220608"/>
        <c:crosses val="autoZero"/>
        <c:auto val="1"/>
        <c:lblAlgn val="ctr"/>
        <c:lblOffset val="100"/>
        <c:noMultiLvlLbl val="0"/>
      </c:catAx>
      <c:valAx>
        <c:axId val="13922060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84092160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v>Privativa de libertad total</c:v>
          </c:tx>
          <c:cat>
            <c:strRef>
              <c:f>'Medidas Penales'!$K$11:$AH$11</c:f>
              <c:strCache>
                <c:ptCount val="24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</c:strCache>
            </c:strRef>
          </c:cat>
          <c:val>
            <c:numRef>
              <c:f>'Medidas Penales'!$K$28:$AH$28</c:f>
              <c:numCache>
                <c:formatCode>#,##0</c:formatCode>
                <c:ptCount val="24"/>
                <c:pt idx="0">
                  <c:v>344</c:v>
                </c:pt>
                <c:pt idx="1">
                  <c:v>347</c:v>
                </c:pt>
                <c:pt idx="2">
                  <c:v>317</c:v>
                </c:pt>
                <c:pt idx="3">
                  <c:v>355</c:v>
                </c:pt>
                <c:pt idx="4">
                  <c:v>229</c:v>
                </c:pt>
                <c:pt idx="5">
                  <c:v>238</c:v>
                </c:pt>
                <c:pt idx="6">
                  <c:v>216</c:v>
                </c:pt>
                <c:pt idx="7">
                  <c:v>295</c:v>
                </c:pt>
                <c:pt idx="8">
                  <c:v>351</c:v>
                </c:pt>
                <c:pt idx="9">
                  <c:v>306</c:v>
                </c:pt>
                <c:pt idx="10">
                  <c:v>295</c:v>
                </c:pt>
                <c:pt idx="11">
                  <c:v>280</c:v>
                </c:pt>
                <c:pt idx="12">
                  <c:v>385</c:v>
                </c:pt>
                <c:pt idx="13">
                  <c:v>389</c:v>
                </c:pt>
                <c:pt idx="14">
                  <c:v>360</c:v>
                </c:pt>
                <c:pt idx="15">
                  <c:v>432</c:v>
                </c:pt>
                <c:pt idx="16">
                  <c:v>350</c:v>
                </c:pt>
                <c:pt idx="17">
                  <c:v>352</c:v>
                </c:pt>
                <c:pt idx="18">
                  <c:v>354</c:v>
                </c:pt>
                <c:pt idx="19">
                  <c:v>364</c:v>
                </c:pt>
                <c:pt idx="20">
                  <c:v>334</c:v>
                </c:pt>
                <c:pt idx="21">
                  <c:v>406</c:v>
                </c:pt>
                <c:pt idx="22">
                  <c:v>401</c:v>
                </c:pt>
                <c:pt idx="23">
                  <c:v>437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Penales'!$K$11:$AH$11</c:f>
              <c:strCache>
                <c:ptCount val="24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</c:strCache>
            </c:strRef>
          </c:cat>
          <c:val>
            <c:numRef>
              <c:f>'Medidas Penales'!$K$29:$AH$29</c:f>
              <c:numCache>
                <c:formatCode>#,##0</c:formatCode>
                <c:ptCount val="24"/>
                <c:pt idx="0">
                  <c:v>873</c:v>
                </c:pt>
                <c:pt idx="1">
                  <c:v>937</c:v>
                </c:pt>
                <c:pt idx="2">
                  <c:v>824</c:v>
                </c:pt>
                <c:pt idx="3">
                  <c:v>855</c:v>
                </c:pt>
                <c:pt idx="4">
                  <c:v>853</c:v>
                </c:pt>
                <c:pt idx="5">
                  <c:v>877</c:v>
                </c:pt>
                <c:pt idx="6">
                  <c:v>937</c:v>
                </c:pt>
                <c:pt idx="7">
                  <c:v>846</c:v>
                </c:pt>
                <c:pt idx="8">
                  <c:v>803</c:v>
                </c:pt>
                <c:pt idx="9">
                  <c:v>846</c:v>
                </c:pt>
                <c:pt idx="10">
                  <c:v>898</c:v>
                </c:pt>
                <c:pt idx="11">
                  <c:v>757</c:v>
                </c:pt>
                <c:pt idx="12">
                  <c:v>763</c:v>
                </c:pt>
                <c:pt idx="13">
                  <c:v>1020</c:v>
                </c:pt>
                <c:pt idx="14">
                  <c:v>817</c:v>
                </c:pt>
                <c:pt idx="15">
                  <c:v>747</c:v>
                </c:pt>
                <c:pt idx="16">
                  <c:v>950</c:v>
                </c:pt>
                <c:pt idx="17">
                  <c:v>872</c:v>
                </c:pt>
                <c:pt idx="18">
                  <c:v>906</c:v>
                </c:pt>
                <c:pt idx="19">
                  <c:v>894</c:v>
                </c:pt>
                <c:pt idx="20">
                  <c:v>727</c:v>
                </c:pt>
                <c:pt idx="21">
                  <c:v>1055</c:v>
                </c:pt>
                <c:pt idx="22">
                  <c:v>1035</c:v>
                </c:pt>
                <c:pt idx="23">
                  <c:v>876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Penales'!$K$11:$AH$11</c:f>
              <c:strCache>
                <c:ptCount val="24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</c:strCache>
            </c:strRef>
          </c:cat>
          <c:val>
            <c:numRef>
              <c:f>'Medidas Penales'!$K$30:$AH$30</c:f>
              <c:numCache>
                <c:formatCode>#,##0</c:formatCode>
                <c:ptCount val="24"/>
                <c:pt idx="0">
                  <c:v>5372</c:v>
                </c:pt>
                <c:pt idx="1">
                  <c:v>5561</c:v>
                </c:pt>
                <c:pt idx="2">
                  <c:v>5769</c:v>
                </c:pt>
                <c:pt idx="3">
                  <c:v>5398</c:v>
                </c:pt>
                <c:pt idx="4">
                  <c:v>5150</c:v>
                </c:pt>
                <c:pt idx="5">
                  <c:v>5419</c:v>
                </c:pt>
                <c:pt idx="6">
                  <c:v>5800</c:v>
                </c:pt>
                <c:pt idx="7">
                  <c:v>5420</c:v>
                </c:pt>
                <c:pt idx="8">
                  <c:v>5416</c:v>
                </c:pt>
                <c:pt idx="9">
                  <c:v>6022</c:v>
                </c:pt>
                <c:pt idx="10">
                  <c:v>6241</c:v>
                </c:pt>
                <c:pt idx="11">
                  <c:v>5807</c:v>
                </c:pt>
                <c:pt idx="12">
                  <c:v>5769</c:v>
                </c:pt>
                <c:pt idx="13">
                  <c:v>6337</c:v>
                </c:pt>
                <c:pt idx="14">
                  <c:v>6122</c:v>
                </c:pt>
                <c:pt idx="15">
                  <c:v>5646</c:v>
                </c:pt>
                <c:pt idx="16">
                  <c:v>5758</c:v>
                </c:pt>
                <c:pt idx="17">
                  <c:v>6194</c:v>
                </c:pt>
                <c:pt idx="18">
                  <c:v>6638</c:v>
                </c:pt>
                <c:pt idx="19">
                  <c:v>6685</c:v>
                </c:pt>
                <c:pt idx="20">
                  <c:v>5704</c:v>
                </c:pt>
                <c:pt idx="21">
                  <c:v>6694</c:v>
                </c:pt>
                <c:pt idx="22">
                  <c:v>7130</c:v>
                </c:pt>
                <c:pt idx="23">
                  <c:v>6426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Penales'!$K$11:$AH$11</c:f>
              <c:strCache>
                <c:ptCount val="24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</c:strCache>
            </c:strRef>
          </c:cat>
          <c:val>
            <c:numRef>
              <c:f>'Medidas Penales'!$K$31:$AH$31</c:f>
              <c:numCache>
                <c:formatCode>#,##0</c:formatCode>
                <c:ptCount val="24"/>
                <c:pt idx="0">
                  <c:v>5264</c:v>
                </c:pt>
                <c:pt idx="1">
                  <c:v>5471</c:v>
                </c:pt>
                <c:pt idx="2">
                  <c:v>5646</c:v>
                </c:pt>
                <c:pt idx="3">
                  <c:v>5347</c:v>
                </c:pt>
                <c:pt idx="4">
                  <c:v>5026</c:v>
                </c:pt>
                <c:pt idx="5">
                  <c:v>5513</c:v>
                </c:pt>
                <c:pt idx="6">
                  <c:v>5766</c:v>
                </c:pt>
                <c:pt idx="7">
                  <c:v>5437</c:v>
                </c:pt>
                <c:pt idx="8">
                  <c:v>5420</c:v>
                </c:pt>
                <c:pt idx="9">
                  <c:v>5873</c:v>
                </c:pt>
                <c:pt idx="10">
                  <c:v>5985</c:v>
                </c:pt>
                <c:pt idx="11">
                  <c:v>5686</c:v>
                </c:pt>
                <c:pt idx="12">
                  <c:v>5625</c:v>
                </c:pt>
                <c:pt idx="13">
                  <c:v>6036</c:v>
                </c:pt>
                <c:pt idx="14">
                  <c:v>5765</c:v>
                </c:pt>
                <c:pt idx="15">
                  <c:v>5399</c:v>
                </c:pt>
                <c:pt idx="16">
                  <c:v>5513</c:v>
                </c:pt>
                <c:pt idx="17">
                  <c:v>6206</c:v>
                </c:pt>
                <c:pt idx="18">
                  <c:v>6430</c:v>
                </c:pt>
                <c:pt idx="19">
                  <c:v>6685</c:v>
                </c:pt>
                <c:pt idx="20">
                  <c:v>6003</c:v>
                </c:pt>
                <c:pt idx="21">
                  <c:v>6504</c:v>
                </c:pt>
                <c:pt idx="22">
                  <c:v>6902</c:v>
                </c:pt>
                <c:pt idx="23">
                  <c:v>6409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Penales'!$K$11:$AH$11</c:f>
              <c:strCache>
                <c:ptCount val="24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</c:strCache>
            </c:strRef>
          </c:cat>
          <c:val>
            <c:numRef>
              <c:f>'Medidas Penales'!$K$32:$AH$32</c:f>
              <c:numCache>
                <c:formatCode>#,##0</c:formatCode>
                <c:ptCount val="24"/>
                <c:pt idx="0">
                  <c:v>760</c:v>
                </c:pt>
                <c:pt idx="1">
                  <c:v>903</c:v>
                </c:pt>
                <c:pt idx="2">
                  <c:v>860</c:v>
                </c:pt>
                <c:pt idx="3">
                  <c:v>923</c:v>
                </c:pt>
                <c:pt idx="4">
                  <c:v>695</c:v>
                </c:pt>
                <c:pt idx="5">
                  <c:v>802</c:v>
                </c:pt>
                <c:pt idx="6">
                  <c:v>739</c:v>
                </c:pt>
                <c:pt idx="7">
                  <c:v>727</c:v>
                </c:pt>
                <c:pt idx="8">
                  <c:v>1072</c:v>
                </c:pt>
                <c:pt idx="9">
                  <c:v>852</c:v>
                </c:pt>
                <c:pt idx="10">
                  <c:v>762</c:v>
                </c:pt>
                <c:pt idx="11">
                  <c:v>560</c:v>
                </c:pt>
                <c:pt idx="12">
                  <c:v>720</c:v>
                </c:pt>
                <c:pt idx="13">
                  <c:v>695</c:v>
                </c:pt>
                <c:pt idx="14">
                  <c:v>770</c:v>
                </c:pt>
                <c:pt idx="15">
                  <c:v>610</c:v>
                </c:pt>
                <c:pt idx="16">
                  <c:v>585</c:v>
                </c:pt>
                <c:pt idx="17">
                  <c:v>877</c:v>
                </c:pt>
                <c:pt idx="18">
                  <c:v>743</c:v>
                </c:pt>
                <c:pt idx="19">
                  <c:v>670</c:v>
                </c:pt>
                <c:pt idx="20">
                  <c:v>573</c:v>
                </c:pt>
                <c:pt idx="21">
                  <c:v>827</c:v>
                </c:pt>
                <c:pt idx="22">
                  <c:v>880</c:v>
                </c:pt>
                <c:pt idx="23">
                  <c:v>640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Penales'!$K$11:$AH$11</c:f>
              <c:strCache>
                <c:ptCount val="24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</c:strCache>
            </c:strRef>
          </c:cat>
          <c:val>
            <c:numRef>
              <c:f>'Medidas Penales'!$K$33:$AH$33</c:f>
              <c:numCache>
                <c:formatCode>#,##0</c:formatCode>
                <c:ptCount val="24"/>
                <c:pt idx="0">
                  <c:v>953</c:v>
                </c:pt>
                <c:pt idx="1">
                  <c:v>1189</c:v>
                </c:pt>
                <c:pt idx="2">
                  <c:v>1275</c:v>
                </c:pt>
                <c:pt idx="3">
                  <c:v>1068</c:v>
                </c:pt>
                <c:pt idx="4">
                  <c:v>988</c:v>
                </c:pt>
                <c:pt idx="5">
                  <c:v>948</c:v>
                </c:pt>
                <c:pt idx="6">
                  <c:v>929</c:v>
                </c:pt>
                <c:pt idx="7">
                  <c:v>988</c:v>
                </c:pt>
                <c:pt idx="8">
                  <c:v>908</c:v>
                </c:pt>
                <c:pt idx="9">
                  <c:v>975</c:v>
                </c:pt>
                <c:pt idx="10">
                  <c:v>1166</c:v>
                </c:pt>
                <c:pt idx="11">
                  <c:v>1010</c:v>
                </c:pt>
                <c:pt idx="12">
                  <c:v>1097</c:v>
                </c:pt>
                <c:pt idx="13">
                  <c:v>1103</c:v>
                </c:pt>
                <c:pt idx="14">
                  <c:v>963</c:v>
                </c:pt>
                <c:pt idx="15">
                  <c:v>1069</c:v>
                </c:pt>
                <c:pt idx="16">
                  <c:v>1196</c:v>
                </c:pt>
                <c:pt idx="17">
                  <c:v>1133</c:v>
                </c:pt>
                <c:pt idx="18">
                  <c:v>1263</c:v>
                </c:pt>
                <c:pt idx="19">
                  <c:v>1349</c:v>
                </c:pt>
                <c:pt idx="20">
                  <c:v>1243</c:v>
                </c:pt>
                <c:pt idx="21">
                  <c:v>1543</c:v>
                </c:pt>
                <c:pt idx="22">
                  <c:v>1624</c:v>
                </c:pt>
                <c:pt idx="23">
                  <c:v>1450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109056"/>
        <c:axId val="164481856"/>
      </c:lineChart>
      <c:catAx>
        <c:axId val="1841090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4481856"/>
        <c:crosses val="autoZero"/>
        <c:auto val="1"/>
        <c:lblAlgn val="ctr"/>
        <c:lblOffset val="100"/>
        <c:noMultiLvlLbl val="0"/>
      </c:catAx>
      <c:valAx>
        <c:axId val="1644818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84109056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902467920676572E-2"/>
          <c:y val="9.7838527909843279E-2"/>
          <c:w val="0.89236256926217561"/>
          <c:h val="0.70002267124493744"/>
        </c:manualLayout>
      </c:layout>
      <c:lineChart>
        <c:grouping val="stacke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Civiles'!$K$11:$AH$11</c:f>
              <c:strCache>
                <c:ptCount val="24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</c:strCache>
            </c:strRef>
          </c:cat>
          <c:val>
            <c:numRef>
              <c:f>'Medidas Civiles'!$K$30:$AH$30</c:f>
              <c:numCache>
                <c:formatCode>#,##0</c:formatCode>
                <c:ptCount val="24"/>
                <c:pt idx="0">
                  <c:v>1073</c:v>
                </c:pt>
                <c:pt idx="1">
                  <c:v>1068</c:v>
                </c:pt>
                <c:pt idx="2">
                  <c:v>1056</c:v>
                </c:pt>
                <c:pt idx="3">
                  <c:v>1050</c:v>
                </c:pt>
                <c:pt idx="4">
                  <c:v>1033</c:v>
                </c:pt>
                <c:pt idx="5">
                  <c:v>1025</c:v>
                </c:pt>
                <c:pt idx="6">
                  <c:v>1198</c:v>
                </c:pt>
                <c:pt idx="7">
                  <c:v>1156</c:v>
                </c:pt>
                <c:pt idx="8">
                  <c:v>1266</c:v>
                </c:pt>
                <c:pt idx="9">
                  <c:v>1175</c:v>
                </c:pt>
                <c:pt idx="10">
                  <c:v>1136</c:v>
                </c:pt>
                <c:pt idx="11">
                  <c:v>1112</c:v>
                </c:pt>
                <c:pt idx="12">
                  <c:v>1058</c:v>
                </c:pt>
                <c:pt idx="13">
                  <c:v>1204</c:v>
                </c:pt>
                <c:pt idx="14">
                  <c:v>1120</c:v>
                </c:pt>
                <c:pt idx="15">
                  <c:v>1000</c:v>
                </c:pt>
                <c:pt idx="16">
                  <c:v>1137</c:v>
                </c:pt>
                <c:pt idx="17">
                  <c:v>1239</c:v>
                </c:pt>
                <c:pt idx="18">
                  <c:v>1277</c:v>
                </c:pt>
                <c:pt idx="19">
                  <c:v>1290</c:v>
                </c:pt>
                <c:pt idx="20">
                  <c:v>1139</c:v>
                </c:pt>
                <c:pt idx="21">
                  <c:v>1268</c:v>
                </c:pt>
                <c:pt idx="22">
                  <c:v>1398</c:v>
                </c:pt>
                <c:pt idx="23">
                  <c:v>1266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Civiles'!$K$11:$AH$11</c:f>
              <c:strCache>
                <c:ptCount val="24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</c:strCache>
            </c:strRef>
          </c:cat>
          <c:val>
            <c:numRef>
              <c:f>'Medidas Civiles'!$K$31:$AH$31</c:f>
              <c:numCache>
                <c:formatCode>#,##0</c:formatCode>
                <c:ptCount val="24"/>
                <c:pt idx="0">
                  <c:v>14</c:v>
                </c:pt>
                <c:pt idx="1">
                  <c:v>17</c:v>
                </c:pt>
                <c:pt idx="2">
                  <c:v>13</c:v>
                </c:pt>
                <c:pt idx="3">
                  <c:v>21</c:v>
                </c:pt>
                <c:pt idx="4">
                  <c:v>9</c:v>
                </c:pt>
                <c:pt idx="5">
                  <c:v>15</c:v>
                </c:pt>
                <c:pt idx="6">
                  <c:v>3</c:v>
                </c:pt>
                <c:pt idx="7">
                  <c:v>33</c:v>
                </c:pt>
                <c:pt idx="8">
                  <c:v>18</c:v>
                </c:pt>
                <c:pt idx="9">
                  <c:v>10</c:v>
                </c:pt>
                <c:pt idx="10">
                  <c:v>24</c:v>
                </c:pt>
                <c:pt idx="11">
                  <c:v>7</c:v>
                </c:pt>
                <c:pt idx="12">
                  <c:v>34</c:v>
                </c:pt>
                <c:pt idx="13">
                  <c:v>26</c:v>
                </c:pt>
                <c:pt idx="14">
                  <c:v>11</c:v>
                </c:pt>
                <c:pt idx="15">
                  <c:v>1</c:v>
                </c:pt>
                <c:pt idx="16">
                  <c:v>10</c:v>
                </c:pt>
                <c:pt idx="17">
                  <c:v>12</c:v>
                </c:pt>
                <c:pt idx="18">
                  <c:v>16</c:v>
                </c:pt>
                <c:pt idx="19">
                  <c:v>8</c:v>
                </c:pt>
                <c:pt idx="20">
                  <c:v>13</c:v>
                </c:pt>
                <c:pt idx="21">
                  <c:v>23</c:v>
                </c:pt>
                <c:pt idx="22">
                  <c:v>23</c:v>
                </c:pt>
                <c:pt idx="23">
                  <c:v>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Civiles'!$K$11:$AH$11</c:f>
              <c:strCache>
                <c:ptCount val="24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</c:strCache>
            </c:strRef>
          </c:cat>
          <c:val>
            <c:numRef>
              <c:f>'Medidas Civiles'!$K$32:$AH$32</c:f>
              <c:numCache>
                <c:formatCode>#,##0</c:formatCode>
                <c:ptCount val="24"/>
                <c:pt idx="0">
                  <c:v>146</c:v>
                </c:pt>
                <c:pt idx="1">
                  <c:v>162</c:v>
                </c:pt>
                <c:pt idx="2">
                  <c:v>139</c:v>
                </c:pt>
                <c:pt idx="3">
                  <c:v>176</c:v>
                </c:pt>
                <c:pt idx="4">
                  <c:v>171</c:v>
                </c:pt>
                <c:pt idx="5">
                  <c:v>179</c:v>
                </c:pt>
                <c:pt idx="6">
                  <c:v>181</c:v>
                </c:pt>
                <c:pt idx="7">
                  <c:v>257</c:v>
                </c:pt>
                <c:pt idx="8">
                  <c:v>270</c:v>
                </c:pt>
                <c:pt idx="9">
                  <c:v>276</c:v>
                </c:pt>
                <c:pt idx="10">
                  <c:v>235</c:v>
                </c:pt>
                <c:pt idx="11">
                  <c:v>254</c:v>
                </c:pt>
                <c:pt idx="12">
                  <c:v>190</c:v>
                </c:pt>
                <c:pt idx="13">
                  <c:v>261</c:v>
                </c:pt>
                <c:pt idx="14">
                  <c:v>160</c:v>
                </c:pt>
                <c:pt idx="15">
                  <c:v>182</c:v>
                </c:pt>
                <c:pt idx="16">
                  <c:v>206</c:v>
                </c:pt>
                <c:pt idx="17">
                  <c:v>207</c:v>
                </c:pt>
                <c:pt idx="18">
                  <c:v>205</c:v>
                </c:pt>
                <c:pt idx="19">
                  <c:v>217</c:v>
                </c:pt>
                <c:pt idx="20">
                  <c:v>250</c:v>
                </c:pt>
                <c:pt idx="21">
                  <c:v>207</c:v>
                </c:pt>
                <c:pt idx="22">
                  <c:v>240</c:v>
                </c:pt>
                <c:pt idx="23">
                  <c:v>251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Civiles'!$K$11:$AH$11</c:f>
              <c:strCache>
                <c:ptCount val="24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</c:strCache>
            </c:strRef>
          </c:cat>
          <c:val>
            <c:numRef>
              <c:f>'Medidas Civiles'!$K$33:$AH$33</c:f>
              <c:numCache>
                <c:formatCode>#,##0</c:formatCode>
                <c:ptCount val="24"/>
                <c:pt idx="0">
                  <c:v>9</c:v>
                </c:pt>
                <c:pt idx="1">
                  <c:v>30</c:v>
                </c:pt>
                <c:pt idx="2">
                  <c:v>7</c:v>
                </c:pt>
                <c:pt idx="3">
                  <c:v>16</c:v>
                </c:pt>
                <c:pt idx="4">
                  <c:v>13</c:v>
                </c:pt>
                <c:pt idx="5">
                  <c:v>23</c:v>
                </c:pt>
                <c:pt idx="6">
                  <c:v>36</c:v>
                </c:pt>
                <c:pt idx="7">
                  <c:v>21</c:v>
                </c:pt>
                <c:pt idx="8">
                  <c:v>40</c:v>
                </c:pt>
                <c:pt idx="9">
                  <c:v>9</c:v>
                </c:pt>
                <c:pt idx="10">
                  <c:v>41</c:v>
                </c:pt>
                <c:pt idx="11">
                  <c:v>31</c:v>
                </c:pt>
                <c:pt idx="12">
                  <c:v>42</c:v>
                </c:pt>
                <c:pt idx="13">
                  <c:v>27</c:v>
                </c:pt>
                <c:pt idx="14">
                  <c:v>25</c:v>
                </c:pt>
                <c:pt idx="15">
                  <c:v>22</c:v>
                </c:pt>
                <c:pt idx="16">
                  <c:v>25</c:v>
                </c:pt>
                <c:pt idx="17">
                  <c:v>30</c:v>
                </c:pt>
                <c:pt idx="18">
                  <c:v>42</c:v>
                </c:pt>
                <c:pt idx="19">
                  <c:v>33</c:v>
                </c:pt>
                <c:pt idx="20">
                  <c:v>18</c:v>
                </c:pt>
                <c:pt idx="21">
                  <c:v>24</c:v>
                </c:pt>
                <c:pt idx="22">
                  <c:v>57</c:v>
                </c:pt>
                <c:pt idx="23">
                  <c:v>66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Civiles'!$K$11:$AH$11</c:f>
              <c:strCache>
                <c:ptCount val="24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</c:strCache>
            </c:strRef>
          </c:cat>
          <c:val>
            <c:numRef>
              <c:f>'Medidas Civiles'!$K$34:$AH$34</c:f>
              <c:numCache>
                <c:formatCode>#,##0</c:formatCode>
                <c:ptCount val="24"/>
                <c:pt idx="0">
                  <c:v>266</c:v>
                </c:pt>
                <c:pt idx="1">
                  <c:v>267</c:v>
                </c:pt>
                <c:pt idx="2">
                  <c:v>278</c:v>
                </c:pt>
                <c:pt idx="3">
                  <c:v>322</c:v>
                </c:pt>
                <c:pt idx="4">
                  <c:v>321</c:v>
                </c:pt>
                <c:pt idx="5">
                  <c:v>277</c:v>
                </c:pt>
                <c:pt idx="6">
                  <c:v>282</c:v>
                </c:pt>
                <c:pt idx="7">
                  <c:v>389</c:v>
                </c:pt>
                <c:pt idx="8">
                  <c:v>539</c:v>
                </c:pt>
                <c:pt idx="9">
                  <c:v>351</c:v>
                </c:pt>
                <c:pt idx="10">
                  <c:v>322</c:v>
                </c:pt>
                <c:pt idx="11">
                  <c:v>284</c:v>
                </c:pt>
                <c:pt idx="12">
                  <c:v>335</c:v>
                </c:pt>
                <c:pt idx="13">
                  <c:v>384</c:v>
                </c:pt>
                <c:pt idx="14">
                  <c:v>312</c:v>
                </c:pt>
                <c:pt idx="15">
                  <c:v>287</c:v>
                </c:pt>
                <c:pt idx="16">
                  <c:v>298</c:v>
                </c:pt>
                <c:pt idx="17">
                  <c:v>387</c:v>
                </c:pt>
                <c:pt idx="18">
                  <c:v>340</c:v>
                </c:pt>
                <c:pt idx="19">
                  <c:v>276</c:v>
                </c:pt>
                <c:pt idx="20">
                  <c:v>318</c:v>
                </c:pt>
                <c:pt idx="21">
                  <c:v>304</c:v>
                </c:pt>
                <c:pt idx="22">
                  <c:v>309</c:v>
                </c:pt>
                <c:pt idx="23">
                  <c:v>261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'Medidas Civiles'!$B$36</c:f>
              <c:strCache>
                <c:ptCount val="1"/>
                <c:pt idx="0">
                  <c:v>Sobre proteccion menor Total</c:v>
                </c:pt>
              </c:strCache>
            </c:strRef>
          </c:tx>
          <c:cat>
            <c:strRef>
              <c:f>'Medidas Civiles'!$K$11:$AH$11</c:f>
              <c:strCache>
                <c:ptCount val="24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</c:strCache>
            </c:strRef>
          </c:cat>
          <c:val>
            <c:numRef>
              <c:f>'Medidas Civiles'!$K$35:$AH$35</c:f>
              <c:numCache>
                <c:formatCode>#,##0</c:formatCode>
                <c:ptCount val="24"/>
                <c:pt idx="0">
                  <c:v>1249</c:v>
                </c:pt>
                <c:pt idx="1">
                  <c:v>1237</c:v>
                </c:pt>
                <c:pt idx="2">
                  <c:v>1237</c:v>
                </c:pt>
                <c:pt idx="3">
                  <c:v>1243</c:v>
                </c:pt>
                <c:pt idx="4">
                  <c:v>1216</c:v>
                </c:pt>
                <c:pt idx="5">
                  <c:v>1154</c:v>
                </c:pt>
                <c:pt idx="6">
                  <c:v>1311</c:v>
                </c:pt>
                <c:pt idx="7">
                  <c:v>1365</c:v>
                </c:pt>
                <c:pt idx="8">
                  <c:v>1494</c:v>
                </c:pt>
                <c:pt idx="9">
                  <c:v>1381</c:v>
                </c:pt>
                <c:pt idx="10">
                  <c:v>1446</c:v>
                </c:pt>
                <c:pt idx="11">
                  <c:v>1293</c:v>
                </c:pt>
                <c:pt idx="12">
                  <c:v>1301</c:v>
                </c:pt>
                <c:pt idx="13">
                  <c:v>1400</c:v>
                </c:pt>
                <c:pt idx="14">
                  <c:v>1335</c:v>
                </c:pt>
                <c:pt idx="15">
                  <c:v>1237</c:v>
                </c:pt>
                <c:pt idx="16">
                  <c:v>1409</c:v>
                </c:pt>
                <c:pt idx="17">
                  <c:v>1464</c:v>
                </c:pt>
                <c:pt idx="18">
                  <c:v>1511</c:v>
                </c:pt>
                <c:pt idx="19">
                  <c:v>1489</c:v>
                </c:pt>
                <c:pt idx="20">
                  <c:v>1402</c:v>
                </c:pt>
                <c:pt idx="21">
                  <c:v>1555</c:v>
                </c:pt>
                <c:pt idx="22">
                  <c:v>1767</c:v>
                </c:pt>
                <c:pt idx="23">
                  <c:v>1471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028608"/>
        <c:axId val="233964096"/>
      </c:lineChart>
      <c:catAx>
        <c:axId val="2090286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33964096"/>
        <c:crosses val="autoZero"/>
        <c:auto val="1"/>
        <c:lblAlgn val="ctr"/>
        <c:lblOffset val="100"/>
        <c:noMultiLvlLbl val="0"/>
      </c:catAx>
      <c:valAx>
        <c:axId val="2339640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902860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Penal'!$C$11:$AH$11</c:f>
              <c:strCache>
                <c:ptCount val="32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</c:strCache>
            </c:strRef>
          </c:cat>
          <c:val>
            <c:numRef>
              <c:f>'Juzgados de lo Penal'!$C$24:$AH$24</c:f>
              <c:numCache>
                <c:formatCode>0.0%</c:formatCode>
                <c:ptCount val="32"/>
                <c:pt idx="0">
                  <c:v>0.49974666441479482</c:v>
                </c:pt>
                <c:pt idx="1">
                  <c:v>0.52188219809147751</c:v>
                </c:pt>
                <c:pt idx="2">
                  <c:v>0.48815907059874886</c:v>
                </c:pt>
                <c:pt idx="3">
                  <c:v>0.49903728338876246</c:v>
                </c:pt>
                <c:pt idx="4">
                  <c:v>0.50310092087953395</c:v>
                </c:pt>
                <c:pt idx="5">
                  <c:v>0.5094736842105263</c:v>
                </c:pt>
                <c:pt idx="6">
                  <c:v>0.50218978102189782</c:v>
                </c:pt>
                <c:pt idx="7">
                  <c:v>0.51575574149902081</c:v>
                </c:pt>
                <c:pt idx="8">
                  <c:v>0.50277724573836435</c:v>
                </c:pt>
                <c:pt idx="9">
                  <c:v>0.5251771726967549</c:v>
                </c:pt>
                <c:pt idx="10">
                  <c:v>0.51258811681772409</c:v>
                </c:pt>
                <c:pt idx="11">
                  <c:v>0.52151060930504189</c:v>
                </c:pt>
                <c:pt idx="12">
                  <c:v>0.52017937219730936</c:v>
                </c:pt>
                <c:pt idx="13">
                  <c:v>0.53843190136775188</c:v>
                </c:pt>
                <c:pt idx="14">
                  <c:v>0.49069950222687975</c:v>
                </c:pt>
                <c:pt idx="15">
                  <c:v>0.53429469402847107</c:v>
                </c:pt>
                <c:pt idx="16">
                  <c:v>0.53431178103927013</c:v>
                </c:pt>
                <c:pt idx="17">
                  <c:v>0.54018018018018021</c:v>
                </c:pt>
                <c:pt idx="18">
                  <c:v>0.53487804878048784</c:v>
                </c:pt>
                <c:pt idx="19">
                  <c:v>0.5675094136632598</c:v>
                </c:pt>
                <c:pt idx="20">
                  <c:v>0.55018200728029121</c:v>
                </c:pt>
                <c:pt idx="21">
                  <c:v>0.55390529442600034</c:v>
                </c:pt>
                <c:pt idx="22">
                  <c:v>0.54529262086513997</c:v>
                </c:pt>
                <c:pt idx="23">
                  <c:v>0.55090027700831024</c:v>
                </c:pt>
                <c:pt idx="24">
                  <c:v>0.5736</c:v>
                </c:pt>
                <c:pt idx="25">
                  <c:v>0.56189999999999996</c:v>
                </c:pt>
                <c:pt idx="26">
                  <c:v>0.54790000000000005</c:v>
                </c:pt>
                <c:pt idx="27">
                  <c:v>0.58660000000000001</c:v>
                </c:pt>
                <c:pt idx="28">
                  <c:v>0.57157658435503367</c:v>
                </c:pt>
                <c:pt idx="29">
                  <c:v>0.57199999999999995</c:v>
                </c:pt>
                <c:pt idx="30">
                  <c:v>0.57748574262335728</c:v>
                </c:pt>
                <c:pt idx="31">
                  <c:v>0.57406119610570239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Penal'!$C$11:$AH$11</c:f>
              <c:strCache>
                <c:ptCount val="32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</c:strCache>
            </c:strRef>
          </c:cat>
          <c:val>
            <c:numRef>
              <c:f>'Juzgados de lo Penal'!$C$25:$AH$25</c:f>
              <c:numCache>
                <c:formatCode>0.0%</c:formatCode>
                <c:ptCount val="32"/>
                <c:pt idx="0">
                  <c:v>0.47588094423537464</c:v>
                </c:pt>
                <c:pt idx="1">
                  <c:v>0.4919127988748242</c:v>
                </c:pt>
                <c:pt idx="2">
                  <c:v>0.48463825569871161</c:v>
                </c:pt>
                <c:pt idx="3">
                  <c:v>0.48610038610038608</c:v>
                </c:pt>
                <c:pt idx="4">
                  <c:v>0.50403587443946185</c:v>
                </c:pt>
                <c:pt idx="5">
                  <c:v>0.48909016055990118</c:v>
                </c:pt>
                <c:pt idx="6">
                  <c:v>0.47052280311457173</c:v>
                </c:pt>
                <c:pt idx="7">
                  <c:v>0.50531914893617025</c:v>
                </c:pt>
                <c:pt idx="8">
                  <c:v>0.47610540419830283</c:v>
                </c:pt>
                <c:pt idx="9">
                  <c:v>0.505586592178771</c:v>
                </c:pt>
                <c:pt idx="10">
                  <c:v>0.46570397111913359</c:v>
                </c:pt>
                <c:pt idx="11">
                  <c:v>0.46844319775596072</c:v>
                </c:pt>
                <c:pt idx="12">
                  <c:v>0.5176358436606292</c:v>
                </c:pt>
                <c:pt idx="13">
                  <c:v>0.48500881834215165</c:v>
                </c:pt>
                <c:pt idx="14">
                  <c:v>0.48198464264619018</c:v>
                </c:pt>
                <c:pt idx="15">
                  <c:v>0.51258278145695368</c:v>
                </c:pt>
                <c:pt idx="16">
                  <c:v>0.52020922491678556</c:v>
                </c:pt>
                <c:pt idx="17">
                  <c:v>0.53814898419864565</c:v>
                </c:pt>
                <c:pt idx="18">
                  <c:v>0.53017751479289943</c:v>
                </c:pt>
                <c:pt idx="19">
                  <c:v>0.54358515869468038</c:v>
                </c:pt>
                <c:pt idx="20">
                  <c:v>0.54397950469684031</c:v>
                </c:pt>
                <c:pt idx="21">
                  <c:v>0.55546147332768836</c:v>
                </c:pt>
                <c:pt idx="22">
                  <c:v>0.52802893309222421</c:v>
                </c:pt>
                <c:pt idx="23">
                  <c:v>0.57892356399819089</c:v>
                </c:pt>
                <c:pt idx="24">
                  <c:v>0.58120000000000005</c:v>
                </c:pt>
                <c:pt idx="25">
                  <c:v>0.55720000000000003</c:v>
                </c:pt>
                <c:pt idx="26">
                  <c:v>0.54910000000000003</c:v>
                </c:pt>
                <c:pt idx="27">
                  <c:v>0.5504</c:v>
                </c:pt>
                <c:pt idx="28">
                  <c:v>0.56242171189979118</c:v>
                </c:pt>
                <c:pt idx="29">
                  <c:v>0.56599999999999995</c:v>
                </c:pt>
                <c:pt idx="30">
                  <c:v>0.58062799361362427</c:v>
                </c:pt>
                <c:pt idx="31">
                  <c:v>0.58147578785549581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06432"/>
        <c:axId val="163703040"/>
      </c:lineChart>
      <c:catAx>
        <c:axId val="2139064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3703040"/>
        <c:crosses val="autoZero"/>
        <c:auto val="1"/>
        <c:lblAlgn val="ctr"/>
        <c:lblOffset val="100"/>
        <c:noMultiLvlLbl val="0"/>
      </c:catAx>
      <c:valAx>
        <c:axId val="16370304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39064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Penal'!$C$11:$AH$11</c:f>
              <c:strCache>
                <c:ptCount val="32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</c:strCache>
            </c:strRef>
          </c:cat>
          <c:val>
            <c:numRef>
              <c:f>'Juzgados de lo Penal'!$C$17:$AH$17</c:f>
              <c:numCache>
                <c:formatCode>0.0%</c:formatCode>
                <c:ptCount val="32"/>
                <c:pt idx="0">
                  <c:v>0.4981924198250729</c:v>
                </c:pt>
                <c:pt idx="1">
                  <c:v>0.52141028624621832</c:v>
                </c:pt>
                <c:pt idx="2">
                  <c:v>0.49450724406941571</c:v>
                </c:pt>
                <c:pt idx="3">
                  <c:v>0.50155569383945242</c:v>
                </c:pt>
                <c:pt idx="4">
                  <c:v>0.50653594771241828</c:v>
                </c:pt>
                <c:pt idx="5">
                  <c:v>0.5077700568540745</c:v>
                </c:pt>
                <c:pt idx="6">
                  <c:v>0.49991284643541922</c:v>
                </c:pt>
                <c:pt idx="7">
                  <c:v>0.51927003573251662</c:v>
                </c:pt>
                <c:pt idx="8">
                  <c:v>0.50380728229267613</c:v>
                </c:pt>
                <c:pt idx="9">
                  <c:v>0.52538419319429197</c:v>
                </c:pt>
                <c:pt idx="10">
                  <c:v>0.50299945464461004</c:v>
                </c:pt>
                <c:pt idx="11">
                  <c:v>0.51404375441072692</c:v>
                </c:pt>
                <c:pt idx="12">
                  <c:v>0.52533181104609672</c:v>
                </c:pt>
                <c:pt idx="13">
                  <c:v>0.52890851386780735</c:v>
                </c:pt>
                <c:pt idx="14">
                  <c:v>0.4958662157083803</c:v>
                </c:pt>
                <c:pt idx="15">
                  <c:v>0.53691184424012983</c:v>
                </c:pt>
                <c:pt idx="16">
                  <c:v>0.53589890867317636</c:v>
                </c:pt>
                <c:pt idx="17">
                  <c:v>0.54983322214809871</c:v>
                </c:pt>
                <c:pt idx="18">
                  <c:v>0.54287245444801713</c:v>
                </c:pt>
                <c:pt idx="19">
                  <c:v>0.56445029624753129</c:v>
                </c:pt>
                <c:pt idx="20">
                  <c:v>0.5554851786166709</c:v>
                </c:pt>
                <c:pt idx="21">
                  <c:v>0.5605637379380396</c:v>
                </c:pt>
                <c:pt idx="22">
                  <c:v>0.54711751662971175</c:v>
                </c:pt>
                <c:pt idx="23">
                  <c:v>0.56427744177068584</c:v>
                </c:pt>
                <c:pt idx="24">
                  <c:v>0.58069999999999999</c:v>
                </c:pt>
                <c:pt idx="25">
                  <c:v>0.56640000000000001</c:v>
                </c:pt>
                <c:pt idx="26">
                  <c:v>0.55189999999999995</c:v>
                </c:pt>
                <c:pt idx="27">
                  <c:v>0.58069999999999999</c:v>
                </c:pt>
                <c:pt idx="28">
                  <c:v>0.57327211812880008</c:v>
                </c:pt>
                <c:pt idx="29">
                  <c:v>0.57599999999999996</c:v>
                </c:pt>
                <c:pt idx="30">
                  <c:v>0.58257275701739275</c:v>
                </c:pt>
                <c:pt idx="31">
                  <c:v>0.58271182296124224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11200"/>
        <c:axId val="233967552"/>
      </c:lineChart>
      <c:catAx>
        <c:axId val="2282112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33967552"/>
        <c:crosses val="autoZero"/>
        <c:auto val="1"/>
        <c:lblAlgn val="ctr"/>
        <c:lblOffset val="100"/>
        <c:noMultiLvlLbl val="0"/>
      </c:catAx>
      <c:valAx>
        <c:axId val="23396755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8211200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Provinciales'!$C$11:$AH$11</c:f>
              <c:strCache>
                <c:ptCount val="32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</c:strCache>
            </c:strRef>
          </c:cat>
          <c:val>
            <c:numRef>
              <c:f>'Audiencias Provinciales'!$C$31:$AH$31</c:f>
              <c:numCache>
                <c:formatCode>0.0%</c:formatCode>
                <c:ptCount val="32"/>
                <c:pt idx="0">
                  <c:v>0.765625</c:v>
                </c:pt>
                <c:pt idx="1">
                  <c:v>0.72131147540983609</c:v>
                </c:pt>
                <c:pt idx="2">
                  <c:v>0.80769230769230771</c:v>
                </c:pt>
                <c:pt idx="3">
                  <c:v>0.75</c:v>
                </c:pt>
                <c:pt idx="4">
                  <c:v>0.66216216216216217</c:v>
                </c:pt>
                <c:pt idx="5">
                  <c:v>0.76923076923076927</c:v>
                </c:pt>
                <c:pt idx="6">
                  <c:v>0.73469387755102045</c:v>
                </c:pt>
                <c:pt idx="7">
                  <c:v>0.74242424242424243</c:v>
                </c:pt>
                <c:pt idx="8">
                  <c:v>0.77333333333333332</c:v>
                </c:pt>
                <c:pt idx="9">
                  <c:v>0.79032258064516125</c:v>
                </c:pt>
                <c:pt idx="10">
                  <c:v>0.88235294117647056</c:v>
                </c:pt>
                <c:pt idx="11">
                  <c:v>0.77922077922077926</c:v>
                </c:pt>
                <c:pt idx="12">
                  <c:v>0.7142857142857143</c:v>
                </c:pt>
                <c:pt idx="13">
                  <c:v>0.74545454545454548</c:v>
                </c:pt>
                <c:pt idx="14">
                  <c:v>0.78125</c:v>
                </c:pt>
                <c:pt idx="15">
                  <c:v>0.859375</c:v>
                </c:pt>
                <c:pt idx="16">
                  <c:v>0.88888888888888884</c:v>
                </c:pt>
                <c:pt idx="17">
                  <c:v>0.74626865671641796</c:v>
                </c:pt>
                <c:pt idx="18">
                  <c:v>0.95</c:v>
                </c:pt>
                <c:pt idx="19">
                  <c:v>0.81132075471698117</c:v>
                </c:pt>
                <c:pt idx="20">
                  <c:v>0.77922077922077926</c:v>
                </c:pt>
                <c:pt idx="21">
                  <c:v>0.84126984126984128</c:v>
                </c:pt>
                <c:pt idx="22">
                  <c:v>0.65384615384615385</c:v>
                </c:pt>
                <c:pt idx="23">
                  <c:v>0.875</c:v>
                </c:pt>
                <c:pt idx="24">
                  <c:v>0.8</c:v>
                </c:pt>
                <c:pt idx="25">
                  <c:v>0.76400000000000001</c:v>
                </c:pt>
                <c:pt idx="26">
                  <c:v>0.82099999999999995</c:v>
                </c:pt>
                <c:pt idx="27">
                  <c:v>0.86599999999999999</c:v>
                </c:pt>
                <c:pt idx="28">
                  <c:v>0.81538461538461537</c:v>
                </c:pt>
                <c:pt idx="29">
                  <c:v>0.87142857142857144</c:v>
                </c:pt>
                <c:pt idx="30">
                  <c:v>0.82</c:v>
                </c:pt>
                <c:pt idx="31">
                  <c:v>0.88709677419354838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Provinciales'!$C$11:$AH$11</c:f>
              <c:strCache>
                <c:ptCount val="32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</c:strCache>
            </c:strRef>
          </c:cat>
          <c:val>
            <c:numRef>
              <c:f>'Audiencias Provinciales'!$C$32:$AH$32</c:f>
              <c:numCache>
                <c:formatCode>0.0%</c:formatCode>
                <c:ptCount val="32"/>
                <c:pt idx="0">
                  <c:v>0.7142857142857143</c:v>
                </c:pt>
                <c:pt idx="1">
                  <c:v>0.70588235294117652</c:v>
                </c:pt>
                <c:pt idx="2">
                  <c:v>0.88888888888888884</c:v>
                </c:pt>
                <c:pt idx="3">
                  <c:v>0.84375</c:v>
                </c:pt>
                <c:pt idx="4">
                  <c:v>0.77272727272727271</c:v>
                </c:pt>
                <c:pt idx="5">
                  <c:v>0.73333333333333328</c:v>
                </c:pt>
                <c:pt idx="6">
                  <c:v>0.8666666666666667</c:v>
                </c:pt>
                <c:pt idx="7">
                  <c:v>0.8571428571428571</c:v>
                </c:pt>
                <c:pt idx="8">
                  <c:v>0.76470588235294112</c:v>
                </c:pt>
                <c:pt idx="9">
                  <c:v>0.81578947368421051</c:v>
                </c:pt>
                <c:pt idx="10">
                  <c:v>0.69230769230769229</c:v>
                </c:pt>
                <c:pt idx="11">
                  <c:v>0.90625</c:v>
                </c:pt>
                <c:pt idx="12">
                  <c:v>0.58620689655172409</c:v>
                </c:pt>
                <c:pt idx="13">
                  <c:v>0.77777777777777779</c:v>
                </c:pt>
                <c:pt idx="14">
                  <c:v>0.81818181818181823</c:v>
                </c:pt>
                <c:pt idx="15">
                  <c:v>0.81481481481481477</c:v>
                </c:pt>
                <c:pt idx="16">
                  <c:v>0.8571428571428571</c:v>
                </c:pt>
                <c:pt idx="17">
                  <c:v>0.6785714285714286</c:v>
                </c:pt>
                <c:pt idx="18">
                  <c:v>0.875</c:v>
                </c:pt>
                <c:pt idx="19">
                  <c:v>0.72413793103448276</c:v>
                </c:pt>
                <c:pt idx="20">
                  <c:v>0.8125</c:v>
                </c:pt>
                <c:pt idx="21">
                  <c:v>0.81818181818181823</c:v>
                </c:pt>
                <c:pt idx="22">
                  <c:v>0.8571428571428571</c:v>
                </c:pt>
                <c:pt idx="23">
                  <c:v>0.76</c:v>
                </c:pt>
                <c:pt idx="24">
                  <c:v>0.82899999999999996</c:v>
                </c:pt>
                <c:pt idx="25">
                  <c:v>0.95499999999999996</c:v>
                </c:pt>
                <c:pt idx="26">
                  <c:v>0.83299999999999996</c:v>
                </c:pt>
                <c:pt idx="27">
                  <c:v>0.77100000000000002</c:v>
                </c:pt>
                <c:pt idx="28">
                  <c:v>0.84210526315789469</c:v>
                </c:pt>
                <c:pt idx="29">
                  <c:v>0.87179487179487181</c:v>
                </c:pt>
                <c:pt idx="30">
                  <c:v>0.7142857142857143</c:v>
                </c:pt>
                <c:pt idx="31">
                  <c:v>0.64102564102564108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30496"/>
        <c:axId val="138153920"/>
      </c:lineChart>
      <c:catAx>
        <c:axId val="2395304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38153920"/>
        <c:crosses val="autoZero"/>
        <c:auto val="1"/>
        <c:lblAlgn val="ctr"/>
        <c:lblOffset val="100"/>
        <c:noMultiLvlLbl val="0"/>
      </c:catAx>
      <c:valAx>
        <c:axId val="13815392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39530496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/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/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2019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/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/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27</xdr:row>
      <xdr:rowOff>23811</xdr:rowOff>
    </xdr:from>
    <xdr:to>
      <xdr:col>12</xdr:col>
      <xdr:colOff>266700</xdr:colOff>
      <xdr:row>60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/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/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0</xdr:col>
      <xdr:colOff>647700</xdr:colOff>
      <xdr:row>44</xdr:row>
      <xdr:rowOff>14287</xdr:rowOff>
    </xdr:from>
    <xdr:to>
      <xdr:col>11</xdr:col>
      <xdr:colOff>57150</xdr:colOff>
      <xdr:row>72</xdr:row>
      <xdr:rowOff>23587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285750</xdr:colOff>
      <xdr:row>38</xdr:row>
      <xdr:rowOff>23812</xdr:rowOff>
    </xdr:from>
    <xdr:to>
      <xdr:col>10</xdr:col>
      <xdr:colOff>552450</xdr:colOff>
      <xdr:row>66</xdr:row>
      <xdr:rowOff>33112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71</xdr:row>
      <xdr:rowOff>71437</xdr:rowOff>
    </xdr:from>
    <xdr:to>
      <xdr:col>10</xdr:col>
      <xdr:colOff>342900</xdr:colOff>
      <xdr:row>99</xdr:row>
      <xdr:rowOff>80737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0.15538</cdr:x>
      <cdr:y>0.03878</cdr:y>
    </cdr:from>
    <cdr:to>
      <cdr:x>0.85243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04984" y="176199"/>
          <a:ext cx="7648590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37</xdr:row>
      <xdr:rowOff>33337</xdr:rowOff>
    </xdr:from>
    <xdr:to>
      <xdr:col>10</xdr:col>
      <xdr:colOff>438150</xdr:colOff>
      <xdr:row>65</xdr:row>
      <xdr:rowOff>42637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70</xdr:row>
      <xdr:rowOff>90487</xdr:rowOff>
    </xdr:from>
    <xdr:to>
      <xdr:col>10</xdr:col>
      <xdr:colOff>523875</xdr:colOff>
      <xdr:row>98</xdr:row>
      <xdr:rowOff>99787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28" t="s">
        <v>43</v>
      </c>
      <c r="C17" s="28"/>
      <c r="D17" s="28"/>
      <c r="E17" s="28"/>
    </row>
    <row r="18" spans="2:7" ht="14.25" x14ac:dyDescent="0.2">
      <c r="B18" s="28" t="s">
        <v>53</v>
      </c>
      <c r="C18" s="28"/>
      <c r="D18" s="28"/>
      <c r="E18" s="28"/>
    </row>
    <row r="19" spans="2:7" ht="14.25" x14ac:dyDescent="0.2">
      <c r="B19" s="28" t="s">
        <v>0</v>
      </c>
      <c r="C19" s="28"/>
      <c r="D19" s="28"/>
      <c r="E19" s="28"/>
    </row>
    <row r="20" spans="2:7" ht="14.25" x14ac:dyDescent="0.2">
      <c r="B20" s="28" t="s">
        <v>1</v>
      </c>
      <c r="C20" s="28"/>
      <c r="D20" s="28"/>
      <c r="E20" s="28"/>
    </row>
    <row r="21" spans="2:7" ht="14.25" x14ac:dyDescent="0.2">
      <c r="B21" s="28" t="s">
        <v>2</v>
      </c>
      <c r="C21" s="28"/>
      <c r="D21" s="28"/>
      <c r="E21" s="28"/>
    </row>
    <row r="22" spans="2:7" ht="14.25" x14ac:dyDescent="0.2">
      <c r="B22" s="1"/>
      <c r="C22" s="1"/>
      <c r="D22" s="1"/>
      <c r="E22" s="1"/>
    </row>
    <row r="23" spans="2:7" ht="14.25" x14ac:dyDescent="0.2">
      <c r="B23" s="28" t="s">
        <v>148</v>
      </c>
      <c r="C23" s="28"/>
      <c r="D23" s="28"/>
      <c r="E23" s="28"/>
      <c r="F23" s="28"/>
      <c r="G23" s="28"/>
    </row>
    <row r="24" spans="2:7" ht="14.25" x14ac:dyDescent="0.2">
      <c r="B24" s="28" t="s">
        <v>147</v>
      </c>
      <c r="C24" s="28"/>
      <c r="D24" s="28"/>
      <c r="E24" s="28"/>
      <c r="F24" s="28"/>
      <c r="G24" s="28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/>
    <hyperlink ref="B18" location="'JVM ordenes'!A1" display="     Ordenes de protección"/>
    <hyperlink ref="B19" location="'JVM enjuiciados'!A1" display="     Enjuiciados "/>
    <hyperlink ref="B20" location="'JVM Medidas penales'!A1" display="     Medidas penales"/>
    <hyperlink ref="B21" location="'JVM medidas civiles'!A1" display="      Medidas civiles"/>
    <hyperlink ref="B23" location="'J. penal'!A1" display="Juzgados de lo penal"/>
    <hyperlink ref="B24" location="AP!A1" display="Audiencias provinciales"/>
    <hyperlink ref="B17:E17" location="'Denuncias, Víctimas y Renuncias'!A1" display="Denuncias, Víctimas y Renuncias"/>
    <hyperlink ref="B18:E18" location="'Órdenes y Medidas'!A1" display="     Órdenes y Medidas de protección"/>
    <hyperlink ref="B19:E19" location="Enjuiciados!A1" display="     Enjuiciados "/>
    <hyperlink ref="B20:E20" location="'Medidas Penales'!A1" display="     Medidas penales"/>
    <hyperlink ref="B21:E21" location="'Medidas Civiles'!A1" display="     Medidas civiles"/>
    <hyperlink ref="B23:E23" location="'Juzgados de lo Penal'!A1" display="Juzgados de lo penal"/>
    <hyperlink ref="B24:E24" location="'Audiencias Provinciales'!A1" display="Audiencias provincial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H25"/>
  <sheetViews>
    <sheetView topLeftCell="D1"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11" spans="2:34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</row>
    <row r="12" spans="2:34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42571</v>
      </c>
      <c r="Z12" s="6">
        <v>40491</v>
      </c>
      <c r="AA12" s="6">
        <v>39586</v>
      </c>
      <c r="AB12" s="6">
        <v>42077</v>
      </c>
      <c r="AC12" s="6">
        <v>43560</v>
      </c>
      <c r="AD12" s="6">
        <v>41738</v>
      </c>
      <c r="AE12" s="19">
        <v>40319</v>
      </c>
      <c r="AF12" s="6">
        <v>40495</v>
      </c>
      <c r="AG12" s="6">
        <v>45122</v>
      </c>
      <c r="AH12" s="6">
        <v>42232</v>
      </c>
    </row>
    <row r="13" spans="2:34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28196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27278</v>
      </c>
      <c r="AE13" s="19">
        <v>25848</v>
      </c>
      <c r="AF13" s="6">
        <v>26286</v>
      </c>
      <c r="AG13" s="6">
        <v>29107</v>
      </c>
      <c r="AH13" s="6">
        <v>27378</v>
      </c>
    </row>
    <row r="14" spans="2:34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12533</v>
      </c>
      <c r="AE14" s="19">
        <v>12771</v>
      </c>
      <c r="AF14" s="6">
        <v>12437</v>
      </c>
      <c r="AG14" s="6">
        <v>14242</v>
      </c>
      <c r="AH14" s="6">
        <v>13309</v>
      </c>
    </row>
    <row r="15" spans="2:34" ht="30" customHeight="1" thickBot="1" x14ac:dyDescent="0.25">
      <c r="B15" s="5" t="s">
        <v>34</v>
      </c>
      <c r="C15" s="6">
        <v>30961</v>
      </c>
      <c r="D15" s="6">
        <v>32704</v>
      </c>
      <c r="E15" s="6">
        <v>33814</v>
      </c>
      <c r="F15" s="6">
        <v>31064</v>
      </c>
      <c r="G15" s="6">
        <v>29487</v>
      </c>
      <c r="H15" s="6">
        <v>31495</v>
      </c>
      <c r="I15" s="6">
        <v>33050</v>
      </c>
      <c r="J15" s="6">
        <v>30862</v>
      </c>
      <c r="K15" s="6">
        <v>30411</v>
      </c>
      <c r="L15" s="6">
        <v>31699</v>
      </c>
      <c r="M15" s="6">
        <v>33201</v>
      </c>
      <c r="N15" s="6">
        <v>31431</v>
      </c>
      <c r="O15" s="6">
        <v>30293</v>
      </c>
      <c r="P15" s="6">
        <v>32023</v>
      </c>
      <c r="Q15" s="6">
        <v>33705</v>
      </c>
      <c r="R15" s="6">
        <v>33172</v>
      </c>
      <c r="S15" s="6">
        <v>33723</v>
      </c>
      <c r="T15" s="6">
        <v>36166</v>
      </c>
      <c r="U15" s="6">
        <v>38107</v>
      </c>
      <c r="V15" s="6">
        <v>34897</v>
      </c>
      <c r="W15" s="6">
        <v>40509</v>
      </c>
      <c r="X15" s="6">
        <v>42689</v>
      </c>
      <c r="Y15" s="6">
        <v>40829</v>
      </c>
      <c r="Z15" s="6">
        <v>39004</v>
      </c>
      <c r="AA15" s="6">
        <v>37829</v>
      </c>
      <c r="AB15" s="6">
        <v>40232</v>
      </c>
      <c r="AC15" s="6">
        <v>40718</v>
      </c>
      <c r="AD15" s="6">
        <v>39811</v>
      </c>
      <c r="AE15" s="19">
        <v>38619</v>
      </c>
      <c r="AF15" s="6">
        <v>38723</v>
      </c>
      <c r="AG15" s="6">
        <v>43349</v>
      </c>
      <c r="AH15" s="6">
        <v>40687</v>
      </c>
    </row>
    <row r="16" spans="2:34" ht="30" customHeight="1" thickBot="1" x14ac:dyDescent="0.25">
      <c r="B16" s="5" t="s">
        <v>35</v>
      </c>
      <c r="C16" s="6">
        <v>2251</v>
      </c>
      <c r="D16" s="6">
        <v>2394</v>
      </c>
      <c r="E16" s="6">
        <v>2307</v>
      </c>
      <c r="F16" s="6">
        <v>2268</v>
      </c>
      <c r="G16" s="6">
        <v>2210</v>
      </c>
      <c r="H16" s="6">
        <v>2376</v>
      </c>
      <c r="I16" s="6">
        <v>2297</v>
      </c>
      <c r="J16" s="6">
        <v>2290</v>
      </c>
      <c r="K16" s="6">
        <v>2360</v>
      </c>
      <c r="L16" s="6">
        <v>2595</v>
      </c>
      <c r="M16" s="6">
        <v>2485</v>
      </c>
      <c r="N16" s="6">
        <v>2343</v>
      </c>
      <c r="O16" s="6">
        <v>2273</v>
      </c>
      <c r="P16" s="6">
        <v>2460</v>
      </c>
      <c r="Q16" s="6">
        <v>2562</v>
      </c>
      <c r="R16" s="6">
        <v>2346</v>
      </c>
      <c r="S16" s="6">
        <v>2424</v>
      </c>
      <c r="T16" s="6">
        <v>2833</v>
      </c>
      <c r="U16" s="6">
        <v>2659</v>
      </c>
      <c r="V16" s="6">
        <v>2511</v>
      </c>
      <c r="W16" s="6">
        <v>2602</v>
      </c>
      <c r="X16" s="6">
        <v>2650</v>
      </c>
      <c r="Y16" s="6">
        <v>2612</v>
      </c>
      <c r="Z16" s="6">
        <v>2347</v>
      </c>
      <c r="AA16" s="6">
        <v>2767</v>
      </c>
      <c r="AB16" s="6">
        <v>2891</v>
      </c>
      <c r="AC16" s="6">
        <v>2722</v>
      </c>
      <c r="AD16" s="6">
        <v>2726</v>
      </c>
      <c r="AE16" s="19">
        <v>2421</v>
      </c>
      <c r="AF16" s="6">
        <v>2584</v>
      </c>
      <c r="AG16" s="6">
        <v>2756</v>
      </c>
      <c r="AH16" s="6">
        <v>3009</v>
      </c>
    </row>
    <row r="17" spans="2:34" ht="30" customHeight="1" thickBot="1" x14ac:dyDescent="0.25">
      <c r="B17" s="5" t="s">
        <v>36</v>
      </c>
      <c r="C17" s="6">
        <v>1460</v>
      </c>
      <c r="D17" s="6">
        <v>1715</v>
      </c>
      <c r="E17" s="6">
        <v>1641</v>
      </c>
      <c r="F17" s="6">
        <v>1556</v>
      </c>
      <c r="G17" s="6">
        <v>1508</v>
      </c>
      <c r="H17" s="6">
        <v>1585</v>
      </c>
      <c r="I17" s="6">
        <v>1580</v>
      </c>
      <c r="J17" s="6">
        <v>1454</v>
      </c>
      <c r="K17" s="6">
        <v>1441</v>
      </c>
      <c r="L17" s="6">
        <v>1593</v>
      </c>
      <c r="M17" s="6">
        <v>1491</v>
      </c>
      <c r="N17" s="6">
        <v>1413</v>
      </c>
      <c r="O17" s="6">
        <v>1279</v>
      </c>
      <c r="P17" s="6">
        <v>1525</v>
      </c>
      <c r="Q17" s="6">
        <v>1466</v>
      </c>
      <c r="R17" s="6">
        <v>1410</v>
      </c>
      <c r="S17" s="6">
        <v>1197</v>
      </c>
      <c r="T17" s="6">
        <v>1508</v>
      </c>
      <c r="U17" s="6">
        <v>1564</v>
      </c>
      <c r="V17" s="6">
        <v>1422</v>
      </c>
      <c r="W17" s="6">
        <v>1571</v>
      </c>
      <c r="X17" s="6">
        <v>1613</v>
      </c>
      <c r="Y17" s="6">
        <v>1533</v>
      </c>
      <c r="Z17" s="6">
        <v>1535</v>
      </c>
      <c r="AA17" s="6">
        <v>1464</v>
      </c>
      <c r="AB17" s="6">
        <v>1535</v>
      </c>
      <c r="AC17" s="6">
        <v>1731</v>
      </c>
      <c r="AD17" s="6">
        <v>1511</v>
      </c>
      <c r="AE17" s="19">
        <v>1338</v>
      </c>
      <c r="AF17" s="6">
        <v>1567</v>
      </c>
      <c r="AG17" s="6">
        <v>1836</v>
      </c>
      <c r="AH17" s="6">
        <v>1566</v>
      </c>
    </row>
    <row r="18" spans="2:34" ht="30" customHeight="1" thickBot="1" x14ac:dyDescent="0.25">
      <c r="B18" s="5" t="s">
        <v>37</v>
      </c>
      <c r="C18" s="6">
        <v>3711</v>
      </c>
      <c r="D18" s="6">
        <v>4109</v>
      </c>
      <c r="E18" s="6">
        <v>3948</v>
      </c>
      <c r="F18" s="6">
        <v>3824</v>
      </c>
      <c r="G18" s="6">
        <v>3718</v>
      </c>
      <c r="H18" s="6">
        <v>3961</v>
      </c>
      <c r="I18" s="6">
        <v>3877</v>
      </c>
      <c r="J18" s="6">
        <v>3744</v>
      </c>
      <c r="K18" s="6">
        <v>3801</v>
      </c>
      <c r="L18" s="6">
        <v>4188</v>
      </c>
      <c r="M18" s="6">
        <v>3976</v>
      </c>
      <c r="N18" s="6">
        <v>3756</v>
      </c>
      <c r="O18" s="6">
        <v>3552</v>
      </c>
      <c r="P18" s="6">
        <v>3985</v>
      </c>
      <c r="Q18" s="6">
        <v>4028</v>
      </c>
      <c r="R18" s="6">
        <v>3756</v>
      </c>
      <c r="S18" s="6">
        <v>3621</v>
      </c>
      <c r="T18" s="6">
        <v>4341</v>
      </c>
      <c r="U18" s="6">
        <v>4223</v>
      </c>
      <c r="V18" s="6">
        <v>3933</v>
      </c>
      <c r="W18" s="6">
        <v>4173</v>
      </c>
      <c r="X18" s="6">
        <v>4263</v>
      </c>
      <c r="Y18" s="6">
        <v>4145</v>
      </c>
      <c r="Z18" s="6">
        <v>3882</v>
      </c>
      <c r="AA18" s="6">
        <v>4231</v>
      </c>
      <c r="AB18" s="6">
        <v>4426</v>
      </c>
      <c r="AC18" s="6">
        <v>4453</v>
      </c>
      <c r="AD18" s="6">
        <v>4237</v>
      </c>
      <c r="AE18" s="19">
        <v>3759</v>
      </c>
      <c r="AF18" s="6">
        <v>4151</v>
      </c>
      <c r="AG18" s="6">
        <v>4592</v>
      </c>
      <c r="AH18" s="6">
        <v>4575</v>
      </c>
    </row>
    <row r="19" spans="2:34" ht="30" customHeight="1" thickBot="1" x14ac:dyDescent="0.25">
      <c r="B19" s="5" t="s">
        <v>38</v>
      </c>
      <c r="C19" s="12">
        <v>0.36003617804767751</v>
      </c>
      <c r="D19" s="12">
        <v>0.35778498043052837</v>
      </c>
      <c r="E19" s="12">
        <v>0.362187259714911</v>
      </c>
      <c r="F19" s="12">
        <v>0.33791527169714136</v>
      </c>
      <c r="G19" s="12">
        <v>0.3296028758435921</v>
      </c>
      <c r="H19" s="12">
        <v>0.32180732838000892</v>
      </c>
      <c r="I19" s="12">
        <v>0.32937972768532525</v>
      </c>
      <c r="J19" s="12">
        <v>0.32483312811872206</v>
      </c>
      <c r="K19" s="12">
        <v>0.31737314610806011</v>
      </c>
      <c r="L19" s="12">
        <v>0.30735985362314266</v>
      </c>
      <c r="M19" s="12">
        <v>0.31938797024186016</v>
      </c>
      <c r="N19" s="12">
        <v>0.30737170309566986</v>
      </c>
      <c r="O19" s="12">
        <v>0.30706959832607278</v>
      </c>
      <c r="P19" s="12">
        <v>0.30878875247011567</v>
      </c>
      <c r="Q19" s="12">
        <v>0.29931658662726263</v>
      </c>
      <c r="R19" s="12">
        <v>0.29001569557000545</v>
      </c>
      <c r="S19" s="12">
        <v>0.29063916236912019</v>
      </c>
      <c r="T19" s="12">
        <v>0.3</v>
      </c>
      <c r="U19" s="12">
        <v>0.30625419181757207</v>
      </c>
      <c r="V19" s="12">
        <v>0.29759588036286339</v>
      </c>
      <c r="W19" s="12">
        <v>0.30067336524804039</v>
      </c>
      <c r="X19" s="12">
        <v>0.29846900857157016</v>
      </c>
      <c r="Y19" s="12">
        <f>Y14/(Y13+Y14)</f>
        <v>0.3094124274412795</v>
      </c>
      <c r="Z19" s="12">
        <v>0.308</v>
      </c>
      <c r="AA19" s="12">
        <v>0.30499999999999999</v>
      </c>
      <c r="AB19" s="12">
        <v>0.317</v>
      </c>
      <c r="AC19" s="12">
        <v>0.32100000000000001</v>
      </c>
      <c r="AD19" s="12">
        <v>0.315</v>
      </c>
      <c r="AE19" s="20">
        <f>AE14/AE15</f>
        <v>0.33069214635283151</v>
      </c>
      <c r="AF19" s="12">
        <f>AF14/AF15</f>
        <v>0.32117862768897038</v>
      </c>
      <c r="AG19" s="12">
        <v>0.32854275761839952</v>
      </c>
      <c r="AH19" s="12">
        <f>AH14/AH15</f>
        <v>0.32710693833411164</v>
      </c>
    </row>
    <row r="20" spans="2:34" ht="30" customHeight="1" thickBot="1" x14ac:dyDescent="0.25">
      <c r="B20" s="5" t="s">
        <v>39</v>
      </c>
      <c r="C20" s="12">
        <v>0.39342495284289947</v>
      </c>
      <c r="D20" s="12">
        <v>0.41737649063032367</v>
      </c>
      <c r="E20" s="12">
        <v>0.41565349544072949</v>
      </c>
      <c r="F20" s="12">
        <v>0.40690376569037656</v>
      </c>
      <c r="G20" s="12">
        <v>0.40559440559440557</v>
      </c>
      <c r="H20" s="12">
        <v>0.40015147689977276</v>
      </c>
      <c r="I20" s="12">
        <v>0.40753159659530563</v>
      </c>
      <c r="J20" s="12">
        <v>0.38835470085470086</v>
      </c>
      <c r="K20" s="12">
        <v>0.37911076032622992</v>
      </c>
      <c r="L20" s="12">
        <v>0.38037249283667623</v>
      </c>
      <c r="M20" s="12">
        <v>0.375</v>
      </c>
      <c r="N20" s="12">
        <v>0.37619808306709263</v>
      </c>
      <c r="O20" s="12">
        <v>0.36007882882882886</v>
      </c>
      <c r="P20" s="12">
        <v>0.38268506900878296</v>
      </c>
      <c r="Q20" s="12">
        <v>0.36395233366434954</v>
      </c>
      <c r="R20" s="12">
        <v>0.37539936102236421</v>
      </c>
      <c r="S20" s="12">
        <v>0.33057166528583265</v>
      </c>
      <c r="T20" s="12">
        <v>0.34738539507026028</v>
      </c>
      <c r="U20" s="12">
        <v>0.37035282974188966</v>
      </c>
      <c r="V20" s="12">
        <v>0.36155606407322655</v>
      </c>
      <c r="W20" s="12">
        <v>0.37646776899113349</v>
      </c>
      <c r="X20" s="12">
        <v>0.37837203847056061</v>
      </c>
      <c r="Y20" s="12">
        <f>Y17/(Y17+Y16)</f>
        <v>0.36984318455971049</v>
      </c>
      <c r="Z20" s="12">
        <v>0.39500000000000002</v>
      </c>
      <c r="AA20" s="12">
        <v>0.34599999999999997</v>
      </c>
      <c r="AB20" s="12">
        <v>0.34699999999999998</v>
      </c>
      <c r="AC20" s="12">
        <v>0.38900000000000001</v>
      </c>
      <c r="AD20" s="12">
        <v>0.35699999999999998</v>
      </c>
      <c r="AE20" s="20">
        <f>AE17/AE18</f>
        <v>0.35594573024740622</v>
      </c>
      <c r="AF20" s="12">
        <f>AF17/AF18</f>
        <v>0.37749939773548541</v>
      </c>
      <c r="AG20" s="12">
        <v>0.39982578397212543</v>
      </c>
      <c r="AH20" s="12">
        <f>AH17/AH18</f>
        <v>0.34229508196721309</v>
      </c>
    </row>
    <row r="21" spans="2:34" ht="30" customHeight="1" thickBot="1" x14ac:dyDescent="0.25">
      <c r="B21" s="5" t="s">
        <v>40</v>
      </c>
      <c r="C21" s="12">
        <v>0.11986046962307419</v>
      </c>
      <c r="D21" s="12">
        <v>0.12564212328767124</v>
      </c>
      <c r="E21" s="12">
        <v>0.11675637309989945</v>
      </c>
      <c r="F21" s="12">
        <v>0.12310069533865568</v>
      </c>
      <c r="G21" s="12">
        <v>0.12608946315325398</v>
      </c>
      <c r="H21" s="12">
        <v>0.12576599460231783</v>
      </c>
      <c r="I21" s="12">
        <v>0.1173071104387292</v>
      </c>
      <c r="J21" s="12">
        <v>0.12131423757371525</v>
      </c>
      <c r="K21" s="12">
        <v>0.12498766893558252</v>
      </c>
      <c r="L21" s="12">
        <v>0.13211773242058109</v>
      </c>
      <c r="M21" s="12">
        <v>0.11975542905334177</v>
      </c>
      <c r="N21" s="12">
        <v>0.11949985682924501</v>
      </c>
      <c r="O21" s="12">
        <v>0.11725481134255439</v>
      </c>
      <c r="P21" s="12">
        <v>0.12444180745089467</v>
      </c>
      <c r="Q21" s="12">
        <v>0.11950749147010829</v>
      </c>
      <c r="R21" s="12">
        <v>0.11322802363439045</v>
      </c>
      <c r="S21" s="12">
        <v>0.10737478871986478</v>
      </c>
      <c r="T21" s="12">
        <v>0.12002986230160925</v>
      </c>
      <c r="U21" s="12">
        <v>0.11081953446873277</v>
      </c>
      <c r="V21" s="12">
        <v>0.1127030976874803</v>
      </c>
      <c r="W21" s="12">
        <v>0.10301414500481375</v>
      </c>
      <c r="X21" s="12">
        <v>9.9861791093724381E-2</v>
      </c>
      <c r="Y21" s="12">
        <f>Y18/Y15</f>
        <v>0.10152097773641285</v>
      </c>
      <c r="Z21" s="12">
        <v>0.1</v>
      </c>
      <c r="AA21" s="12">
        <v>0.112</v>
      </c>
      <c r="AB21" s="12">
        <v>0.11</v>
      </c>
      <c r="AC21" s="12">
        <v>0.109</v>
      </c>
      <c r="AD21" s="12">
        <v>0.106</v>
      </c>
      <c r="AE21" s="20">
        <f>AE18/AE15</f>
        <v>9.7335508428493742E-2</v>
      </c>
      <c r="AF21" s="12">
        <f>AF18/AF15</f>
        <v>0.10719727293856364</v>
      </c>
      <c r="AG21" s="12">
        <v>0.10593093266280652</v>
      </c>
      <c r="AH21" s="12">
        <f>AH18/AH15</f>
        <v>0.11244377811094453</v>
      </c>
    </row>
    <row r="22" spans="2:34" ht="30" customHeight="1" thickBot="1" x14ac:dyDescent="0.25">
      <c r="B22" s="7" t="s">
        <v>41</v>
      </c>
      <c r="C22" s="17">
        <v>0.13098869549614212</v>
      </c>
      <c r="D22" s="17">
        <v>0.14656866934450047</v>
      </c>
      <c r="E22" s="17">
        <v>0.1339919980403364</v>
      </c>
      <c r="F22" s="17">
        <v>0.14823282842716967</v>
      </c>
      <c r="G22" s="17">
        <v>0.15515999588435025</v>
      </c>
      <c r="H22" s="17">
        <v>0.15638875185002465</v>
      </c>
      <c r="I22" s="17">
        <v>0.1451405474921918</v>
      </c>
      <c r="J22" s="17">
        <v>0.14503740648379052</v>
      </c>
      <c r="K22" s="17">
        <v>0.14931095223292923</v>
      </c>
      <c r="L22" s="17">
        <v>0.16350200143692908</v>
      </c>
      <c r="M22" s="17">
        <v>0.14060731799321011</v>
      </c>
      <c r="N22" s="17">
        <v>0.14625815133009004</v>
      </c>
      <c r="O22" s="17">
        <v>0.14287310098302056</v>
      </c>
      <c r="P22" s="17">
        <v>0.15998741082668905</v>
      </c>
      <c r="Q22" s="17">
        <v>0.15077650930782679</v>
      </c>
      <c r="R22" s="17">
        <v>0.15573227302849568</v>
      </c>
      <c r="S22" s="17">
        <v>0.1287235186579202</v>
      </c>
      <c r="T22" s="17">
        <v>0.15031897926634769</v>
      </c>
      <c r="U22" s="17">
        <v>0.14271375125467653</v>
      </c>
      <c r="V22" s="17">
        <v>0.14305835010060361</v>
      </c>
      <c r="W22" s="17">
        <v>0.13743329542472224</v>
      </c>
      <c r="X22" s="17">
        <v>0.13388114209827356</v>
      </c>
      <c r="Y22" s="17">
        <f>Y17/Y14</f>
        <v>0.12134884825457136</v>
      </c>
      <c r="Z22" s="17">
        <v>0.128</v>
      </c>
      <c r="AA22" s="17">
        <v>0.127</v>
      </c>
      <c r="AB22" s="17">
        <v>0.12</v>
      </c>
      <c r="AC22" s="17">
        <v>0.13200000000000001</v>
      </c>
      <c r="AD22" s="17">
        <v>0.121</v>
      </c>
      <c r="AE22" s="21">
        <f>AE17/AE14</f>
        <v>0.10476861639652338</v>
      </c>
      <c r="AF22" s="17">
        <f>AF17/AF14</f>
        <v>0.12599501487496984</v>
      </c>
      <c r="AG22" s="17">
        <v>0.12891447830360905</v>
      </c>
      <c r="AH22" s="17">
        <f>AH17/AH14</f>
        <v>0.11766473814711849</v>
      </c>
    </row>
    <row r="23" spans="2:34" ht="13.5" thickTop="1" x14ac:dyDescent="0.2"/>
    <row r="25" spans="2:34" x14ac:dyDescent="0.2">
      <c r="B25" s="29" t="s">
        <v>42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</row>
  </sheetData>
  <mergeCells count="1">
    <mergeCell ref="B25:L2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AH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34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149</v>
      </c>
      <c r="AE13" s="4" t="s">
        <v>151</v>
      </c>
      <c r="AF13" s="4" t="s">
        <v>152</v>
      </c>
      <c r="AG13" s="4" t="s">
        <v>153</v>
      </c>
      <c r="AH13" s="4" t="s">
        <v>154</v>
      </c>
    </row>
    <row r="14" spans="2:34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9438</v>
      </c>
      <c r="X14" s="6">
        <v>10242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  <c r="AH14" s="6">
        <v>9955</v>
      </c>
    </row>
    <row r="15" spans="2:34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254</v>
      </c>
      <c r="X15" s="6">
        <v>188</v>
      </c>
      <c r="Y15" s="6">
        <v>177</v>
      </c>
      <c r="Z15" s="6">
        <v>170</v>
      </c>
      <c r="AA15" s="6">
        <v>172</v>
      </c>
      <c r="AB15" s="6">
        <v>188</v>
      </c>
      <c r="AC15" s="6">
        <v>189</v>
      </c>
      <c r="AD15" s="6">
        <v>79</v>
      </c>
      <c r="AE15" s="19">
        <v>85</v>
      </c>
      <c r="AF15" s="6">
        <v>95</v>
      </c>
      <c r="AG15" s="6">
        <v>128</v>
      </c>
      <c r="AH15" s="6">
        <v>53</v>
      </c>
    </row>
    <row r="16" spans="2:34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  <c r="AH16" s="6">
        <v>7098</v>
      </c>
    </row>
    <row r="17" spans="2:34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2678</v>
      </c>
      <c r="AB17" s="6">
        <v>3004</v>
      </c>
      <c r="AC17" s="6">
        <v>3099</v>
      </c>
      <c r="AD17" s="6">
        <v>2674</v>
      </c>
      <c r="AE17" s="19">
        <v>3051</v>
      </c>
      <c r="AF17" s="6">
        <v>2939</v>
      </c>
      <c r="AG17" s="6">
        <v>2884</v>
      </c>
      <c r="AH17" s="6">
        <v>2804</v>
      </c>
    </row>
    <row r="18" spans="2:34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v>3615</v>
      </c>
      <c r="P18" s="6">
        <v>4079</v>
      </c>
      <c r="Q18" s="6">
        <v>4240</v>
      </c>
      <c r="R18" s="6">
        <v>3532</v>
      </c>
      <c r="S18" s="6">
        <v>3324</v>
      </c>
      <c r="T18" s="6">
        <v>3493</v>
      </c>
      <c r="U18" s="6">
        <v>3604</v>
      </c>
      <c r="V18" s="6">
        <v>3168</v>
      </c>
      <c r="W18" s="6">
        <v>3045</v>
      </c>
      <c r="X18" s="6">
        <v>3285</v>
      </c>
      <c r="Y18" s="6">
        <v>3114</v>
      </c>
      <c r="Z18" s="6">
        <v>2990</v>
      </c>
      <c r="AA18" s="6">
        <v>2850</v>
      </c>
      <c r="AB18" s="6">
        <v>3192</v>
      </c>
      <c r="AC18" s="6">
        <v>3288</v>
      </c>
      <c r="AD18" s="6">
        <v>2753</v>
      </c>
      <c r="AE18" s="19">
        <f>AE15+AE17</f>
        <v>3136</v>
      </c>
      <c r="AF18" s="6">
        <v>3034</v>
      </c>
      <c r="AG18" s="6">
        <v>3012</v>
      </c>
      <c r="AH18" s="6">
        <f>AH15+AH17</f>
        <v>2857</v>
      </c>
    </row>
    <row r="19" spans="2:34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v>0.57017126546146524</v>
      </c>
      <c r="P19" s="12">
        <v>0.55854978354978357</v>
      </c>
      <c r="Q19" s="12">
        <v>0.56796413287140823</v>
      </c>
      <c r="R19" s="12">
        <v>0.6</v>
      </c>
      <c r="S19" s="12">
        <v>0.63047054952286941</v>
      </c>
      <c r="T19" s="12">
        <v>0.63659121727339107</v>
      </c>
      <c r="U19" s="12">
        <v>0.64722743896411983</v>
      </c>
      <c r="V19" s="12">
        <v>0.65331143951833603</v>
      </c>
      <c r="W19" s="12">
        <v>0.6773680864589956</v>
      </c>
      <c r="X19" s="12">
        <v>0.67906658855692248</v>
      </c>
      <c r="Y19" s="12">
        <v>0.68163682864450126</v>
      </c>
      <c r="Z19" s="12">
        <v>0.66800000000000004</v>
      </c>
      <c r="AA19" s="12">
        <v>0.68700000000000006</v>
      </c>
      <c r="AB19" s="12">
        <v>0.67800000000000005</v>
      </c>
      <c r="AC19" s="12">
        <v>0.67900000000000005</v>
      </c>
      <c r="AD19" s="12">
        <v>0.72199999999999998</v>
      </c>
      <c r="AE19" s="20">
        <f>AE16/AE14</f>
        <v>0.67103882476390342</v>
      </c>
      <c r="AF19" s="12">
        <f>AF16/AF14</f>
        <v>0.70434613135840962</v>
      </c>
      <c r="AG19" s="12">
        <v>0.72550806525107081</v>
      </c>
      <c r="AH19" s="12">
        <f>AH16/AH14</f>
        <v>0.71300853842290302</v>
      </c>
    </row>
    <row r="20" spans="2:34" s="3" customFormat="1" ht="20.100000000000001" customHeight="1" thickBot="1" x14ac:dyDescent="0.25">
      <c r="B20" s="5" t="s">
        <v>45</v>
      </c>
      <c r="C20" s="12">
        <v>0.3732360679263334</v>
      </c>
      <c r="D20" s="12">
        <v>0.38122332859174962</v>
      </c>
      <c r="E20" s="12">
        <v>0.37836341490421882</v>
      </c>
      <c r="F20" s="12">
        <v>0.41051844466600201</v>
      </c>
      <c r="G20" s="12">
        <v>0.40864516129032258</v>
      </c>
      <c r="H20" s="12">
        <v>0.41088631984585744</v>
      </c>
      <c r="I20" s="12">
        <v>0.39899403438998715</v>
      </c>
      <c r="J20" s="12">
        <v>0.42440447253281477</v>
      </c>
      <c r="K20" s="12">
        <v>0.41693148595398499</v>
      </c>
      <c r="L20" s="12">
        <v>0.44530137636449929</v>
      </c>
      <c r="M20" s="12">
        <v>0.44158056091745201</v>
      </c>
      <c r="N20" s="12">
        <v>0.43013019218846871</v>
      </c>
      <c r="O20" s="12">
        <v>0.38213606089438629</v>
      </c>
      <c r="P20" s="12">
        <v>0.38647186147186147</v>
      </c>
      <c r="Q20" s="12">
        <v>0.38088445078459343</v>
      </c>
      <c r="R20" s="12">
        <v>0.36545866364665913</v>
      </c>
      <c r="S20" s="12">
        <v>0.3280684435669628</v>
      </c>
      <c r="T20" s="12">
        <v>0.33399395014081568</v>
      </c>
      <c r="U20" s="12">
        <v>0.32628249481071464</v>
      </c>
      <c r="V20" s="12">
        <v>0.31910235358511219</v>
      </c>
      <c r="W20" s="12">
        <v>0.29571943208306845</v>
      </c>
      <c r="X20" s="12">
        <v>0.30238234719781293</v>
      </c>
      <c r="Y20" s="12">
        <v>0.30046035805626597</v>
      </c>
      <c r="Z20" s="12">
        <v>0.312</v>
      </c>
      <c r="AA20" s="12">
        <v>0.29399999999999998</v>
      </c>
      <c r="AB20" s="12">
        <v>0.30299999999999999</v>
      </c>
      <c r="AC20" s="12">
        <v>0.30199999999999999</v>
      </c>
      <c r="AD20" s="12">
        <v>0.27</v>
      </c>
      <c r="AE20" s="20">
        <f>AE17/AE14</f>
        <v>0.32014690451206718</v>
      </c>
      <c r="AF20" s="12">
        <f>AF17/AF14</f>
        <v>0.28639641395439486</v>
      </c>
      <c r="AG20" s="12">
        <v>0.26282693884990432</v>
      </c>
      <c r="AH20" s="12">
        <f>AH17/AH14</f>
        <v>0.28166750376695127</v>
      </c>
    </row>
    <row r="21" spans="2:34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v>4.7811607992388198E-2</v>
      </c>
      <c r="P21" s="12">
        <v>5.497835497835498E-2</v>
      </c>
      <c r="Q21" s="12">
        <v>5.115141634399837E-2</v>
      </c>
      <c r="R21" s="12">
        <v>3.4541336353340883E-2</v>
      </c>
      <c r="S21" s="12">
        <v>3.6525172754195458E-2</v>
      </c>
      <c r="T21" s="12">
        <v>3.0353603838531345E-2</v>
      </c>
      <c r="U21" s="12">
        <v>2.9949589799347632E-2</v>
      </c>
      <c r="V21" s="12">
        <v>2.769567597153804E-2</v>
      </c>
      <c r="W21" s="12">
        <v>2.6912481457936004E-2</v>
      </c>
      <c r="X21" s="12">
        <v>1.8355789884788129E-2</v>
      </c>
      <c r="Y21" s="12">
        <v>1.8107416879795397E-2</v>
      </c>
      <c r="Z21" s="12">
        <v>1.9E-2</v>
      </c>
      <c r="AA21" s="12">
        <v>1.9E-2</v>
      </c>
      <c r="AB21" s="12">
        <v>1.9E-2</v>
      </c>
      <c r="AC21" s="12">
        <v>1.7999999999999999E-2</v>
      </c>
      <c r="AD21" s="12">
        <v>8.0000000000000002E-3</v>
      </c>
      <c r="AE21" s="20">
        <f>AE15/AE14</f>
        <v>8.9192025183630636E-3</v>
      </c>
      <c r="AF21" s="12">
        <f>AF15/AF14</f>
        <v>9.2574546871954776E-3</v>
      </c>
      <c r="AG21" s="12">
        <v>1.166499589902488E-2</v>
      </c>
      <c r="AH21" s="12">
        <f>AH15/AH14</f>
        <v>5.3239578101456552E-3</v>
      </c>
    </row>
    <row r="22" spans="2:34" s="3" customFormat="1" ht="20.100000000000001" customHeight="1" thickBot="1" x14ac:dyDescent="0.25">
      <c r="B22" s="7" t="s">
        <v>47</v>
      </c>
      <c r="C22" s="17">
        <v>0.3732360679263334</v>
      </c>
      <c r="D22" s="17">
        <v>0.38122332859174962</v>
      </c>
      <c r="E22" s="17">
        <v>0.37836341490421882</v>
      </c>
      <c r="F22" s="17">
        <v>0.41051844466600201</v>
      </c>
      <c r="G22" s="17">
        <v>0.40864516129032258</v>
      </c>
      <c r="H22" s="17">
        <v>0.41088631984585744</v>
      </c>
      <c r="I22" s="17">
        <v>0.39899403438998715</v>
      </c>
      <c r="J22" s="17">
        <v>0.42440447253281477</v>
      </c>
      <c r="K22" s="17">
        <v>0.41693148595398499</v>
      </c>
      <c r="L22" s="17">
        <v>0.44530137636449929</v>
      </c>
      <c r="M22" s="17">
        <v>0.44158056091745201</v>
      </c>
      <c r="N22" s="17">
        <v>0.43013019218846871</v>
      </c>
      <c r="O22" s="17">
        <v>0.42994766888677449</v>
      </c>
      <c r="P22" s="17">
        <v>0.44145021645021643</v>
      </c>
      <c r="Q22" s="17">
        <v>0.43203586712859182</v>
      </c>
      <c r="R22" s="17">
        <v>0.4</v>
      </c>
      <c r="S22" s="17">
        <v>0.36459361632115828</v>
      </c>
      <c r="T22" s="17">
        <v>0.36434755397934704</v>
      </c>
      <c r="U22" s="17">
        <v>0.35623208461006228</v>
      </c>
      <c r="V22" s="17">
        <v>0.34679802955665023</v>
      </c>
      <c r="W22" s="17">
        <v>0.32263191354100446</v>
      </c>
      <c r="X22" s="17">
        <v>0.32073813708260107</v>
      </c>
      <c r="Y22" s="17">
        <v>0.31856777493606137</v>
      </c>
      <c r="Z22" s="17">
        <v>0.33100000000000002</v>
      </c>
      <c r="AA22" s="17">
        <v>0.313</v>
      </c>
      <c r="AB22" s="17">
        <v>0.32200000000000001</v>
      </c>
      <c r="AC22" s="17">
        <v>0.32100000000000001</v>
      </c>
      <c r="AD22" s="17">
        <v>0.27800000000000002</v>
      </c>
      <c r="AE22" s="21">
        <f>AE18/AE14</f>
        <v>0.32906610703043021</v>
      </c>
      <c r="AF22" s="17">
        <f>AF18/AF14</f>
        <v>0.29565386864159032</v>
      </c>
      <c r="AG22" s="17">
        <v>0.27449193474892919</v>
      </c>
      <c r="AH22" s="17">
        <f>AH18/AH14</f>
        <v>0.28699146157709693</v>
      </c>
    </row>
    <row r="23" spans="2:34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H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34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</row>
    <row r="12" spans="2:34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4943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  <c r="AH12" s="6">
        <v>5478</v>
      </c>
    </row>
    <row r="13" spans="2:34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  <c r="AH13" s="6">
        <v>3452</v>
      </c>
    </row>
    <row r="14" spans="2:34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1166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  <c r="AH14" s="6">
        <v>1286</v>
      </c>
    </row>
    <row r="15" spans="2:34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574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  <c r="AH15" s="6">
        <v>625</v>
      </c>
    </row>
    <row r="16" spans="2:34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  <c r="AH16" s="6">
        <v>115</v>
      </c>
    </row>
    <row r="17" spans="2:34" ht="20.100000000000001" customHeight="1" thickBot="1" x14ac:dyDescent="0.25">
      <c r="B17" s="5" t="s">
        <v>62</v>
      </c>
      <c r="C17" s="12">
        <v>0.67980908902261883</v>
      </c>
      <c r="D17" s="12">
        <v>0.72974462612529856</v>
      </c>
      <c r="E17" s="12">
        <v>0.77183563906669417</v>
      </c>
      <c r="F17" s="12">
        <v>0.70733276157804459</v>
      </c>
      <c r="G17" s="12">
        <v>0.72054549519338251</v>
      </c>
      <c r="H17" s="12">
        <v>0.72474161569289175</v>
      </c>
      <c r="I17" s="12">
        <v>0.77517149811905284</v>
      </c>
      <c r="J17" s="12">
        <v>0.71254089422028355</v>
      </c>
      <c r="K17" s="12">
        <v>0.7277886924252347</v>
      </c>
      <c r="L17" s="12">
        <v>0.73861105486940681</v>
      </c>
      <c r="M17" s="12">
        <v>0.79932045020174136</v>
      </c>
      <c r="N17" s="12">
        <v>0.73366214549938347</v>
      </c>
      <c r="O17" s="12">
        <v>0.73652064026958719</v>
      </c>
      <c r="P17" s="12">
        <v>0.75623268698060941</v>
      </c>
      <c r="Q17" s="12">
        <v>0.80333625987708512</v>
      </c>
      <c r="R17" s="12">
        <v>0.76635711270578299</v>
      </c>
      <c r="S17" s="12">
        <v>0.79058721934369602</v>
      </c>
      <c r="T17" s="12">
        <v>0.8125</v>
      </c>
      <c r="U17" s="12">
        <v>0.85828823411505306</v>
      </c>
      <c r="V17" s="12">
        <v>0.8106432998503954</v>
      </c>
      <c r="W17" s="12">
        <v>0.82515774475880321</v>
      </c>
      <c r="X17" s="12">
        <v>0.83342786916241252</v>
      </c>
      <c r="Y17" s="12">
        <v>0.863443253085171</v>
      </c>
      <c r="Z17" s="12">
        <v>0.82699999999999996</v>
      </c>
      <c r="AA17" s="12">
        <v>0.84</v>
      </c>
      <c r="AB17" s="12">
        <v>0.85</v>
      </c>
      <c r="AC17" s="12">
        <v>0.89100000000000001</v>
      </c>
      <c r="AD17" s="12">
        <v>0.85399999999999998</v>
      </c>
      <c r="AE17" s="20">
        <f>(AE14+AE13)/AE12</f>
        <v>0.86069946650859519</v>
      </c>
      <c r="AF17" s="12">
        <f>(AF14+AF13)/AF12</f>
        <v>0.86738284867568072</v>
      </c>
      <c r="AG17" s="12">
        <v>0.9103806228373702</v>
      </c>
      <c r="AH17" s="12">
        <f>(AH14+AH13)/AH12</f>
        <v>0.86491420226359983</v>
      </c>
    </row>
    <row r="18" spans="2:34" ht="30" customHeight="1" thickBot="1" x14ac:dyDescent="0.25">
      <c r="B18" s="5" t="s">
        <v>60</v>
      </c>
      <c r="C18" s="12">
        <v>0.65562360801781738</v>
      </c>
      <c r="D18" s="12">
        <v>0.70210105052526262</v>
      </c>
      <c r="E18" s="12">
        <v>0.74590626764539814</v>
      </c>
      <c r="F18" s="12">
        <v>0.68302714559912259</v>
      </c>
      <c r="G18" s="12">
        <v>0.69338677354709422</v>
      </c>
      <c r="H18" s="12">
        <v>0.7071600965406275</v>
      </c>
      <c r="I18" s="12">
        <v>0.7548906789413119</v>
      </c>
      <c r="J18" s="12">
        <v>0.69324473975636769</v>
      </c>
      <c r="K18" s="12">
        <v>0.70217575586323822</v>
      </c>
      <c r="L18" s="12">
        <v>0.71329787234042552</v>
      </c>
      <c r="M18" s="12">
        <v>0.78240355259505967</v>
      </c>
      <c r="N18" s="12">
        <v>0.70516556291390731</v>
      </c>
      <c r="O18" s="12">
        <v>0.7164536741214057</v>
      </c>
      <c r="P18" s="12">
        <v>0.7345995893223819</v>
      </c>
      <c r="Q18" s="12">
        <v>0.77458174346932784</v>
      </c>
      <c r="R18" s="12">
        <v>0.74314417594352433</v>
      </c>
      <c r="S18" s="12">
        <v>0.7747222222222222</v>
      </c>
      <c r="T18" s="12">
        <v>0.79123120061177665</v>
      </c>
      <c r="U18" s="12">
        <v>0.8421472229604039</v>
      </c>
      <c r="V18" s="12">
        <v>0.78710222472542946</v>
      </c>
      <c r="W18" s="12">
        <v>0.8060298826040555</v>
      </c>
      <c r="X18" s="12">
        <v>0.81177654755913442</v>
      </c>
      <c r="Y18" s="12">
        <v>0.84385201305767144</v>
      </c>
      <c r="Z18" s="12">
        <v>0.80900000000000005</v>
      </c>
      <c r="AA18" s="12">
        <v>0.81899999999999995</v>
      </c>
      <c r="AB18" s="12">
        <v>0.83399999999999996</v>
      </c>
      <c r="AC18" s="12">
        <v>0.876</v>
      </c>
      <c r="AD18" s="12">
        <v>0.83599999999999997</v>
      </c>
      <c r="AE18" s="20">
        <f t="shared" ref="AE18:AF19" si="0">AE13/(AE13+AE15)</f>
        <v>0.84223366766061258</v>
      </c>
      <c r="AF18" s="12">
        <f t="shared" si="0"/>
        <v>0.85323446688826388</v>
      </c>
      <c r="AG18" s="12">
        <v>0.89463647199046481</v>
      </c>
      <c r="AH18" s="12">
        <f t="shared" ref="AH18" si="1">AH13/(AH13+AH15)</f>
        <v>0.84670100564140294</v>
      </c>
    </row>
    <row r="19" spans="2:34" ht="30" customHeight="1" thickBot="1" x14ac:dyDescent="0.25">
      <c r="B19" s="5" t="s">
        <v>61</v>
      </c>
      <c r="C19" s="12">
        <v>0.75061124694376524</v>
      </c>
      <c r="D19" s="12">
        <v>0.80622837370242217</v>
      </c>
      <c r="E19" s="12">
        <v>0.84242890084550348</v>
      </c>
      <c r="F19" s="12">
        <v>0.79449360865290064</v>
      </c>
      <c r="G19" s="12">
        <v>0.81734693877551023</v>
      </c>
      <c r="H19" s="12">
        <v>0.78952569169960474</v>
      </c>
      <c r="I19" s="12">
        <v>0.84276126558005748</v>
      </c>
      <c r="J19" s="12">
        <v>0.78417266187050361</v>
      </c>
      <c r="K19" s="12">
        <v>0.81477927063339728</v>
      </c>
      <c r="L19" s="12">
        <v>0.8193384223918575</v>
      </c>
      <c r="M19" s="12">
        <v>0.85443037974683544</v>
      </c>
      <c r="N19" s="12">
        <v>0.83226397800183316</v>
      </c>
      <c r="O19" s="12">
        <v>0.8125</v>
      </c>
      <c r="P19" s="12">
        <v>0.82901554404145072</v>
      </c>
      <c r="Q19" s="12">
        <v>0.88859878154917316</v>
      </c>
      <c r="R19" s="12">
        <v>0.84739336492890993</v>
      </c>
      <c r="S19" s="12">
        <v>0.84593023255813948</v>
      </c>
      <c r="T19" s="12">
        <v>0.88412017167381973</v>
      </c>
      <c r="U19" s="12">
        <v>0.90783034257748774</v>
      </c>
      <c r="V19" s="12">
        <v>0.88475177304964536</v>
      </c>
      <c r="W19" s="12">
        <v>0.88669527896995703</v>
      </c>
      <c r="X19" s="12">
        <v>0.89885931558935361</v>
      </c>
      <c r="Y19" s="12">
        <v>0.92028413575374901</v>
      </c>
      <c r="Z19" s="12">
        <v>0.88100000000000001</v>
      </c>
      <c r="AA19" s="12">
        <v>0.90200000000000002</v>
      </c>
      <c r="AB19" s="12">
        <v>0.89700000000000002</v>
      </c>
      <c r="AC19" s="12">
        <v>0.93100000000000005</v>
      </c>
      <c r="AD19" s="12">
        <v>0.90300000000000002</v>
      </c>
      <c r="AE19" s="20">
        <f t="shared" si="0"/>
        <v>0.91034985422740522</v>
      </c>
      <c r="AF19" s="12">
        <f t="shared" si="0"/>
        <v>0.90456989247311825</v>
      </c>
      <c r="AG19" s="12">
        <v>0.95205047318611991</v>
      </c>
      <c r="AH19" s="12">
        <f t="shared" ref="AH19" si="2">AH14/(AH14+AH16)</f>
        <v>0.91791577444682371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H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34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</row>
    <row r="12" spans="2:34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  <c r="AH12" s="6">
        <v>231</v>
      </c>
    </row>
    <row r="13" spans="2:34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  <c r="AH13" s="6">
        <v>206</v>
      </c>
    </row>
    <row r="14" spans="2:34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  <c r="AH14" s="6">
        <v>544</v>
      </c>
    </row>
    <row r="15" spans="2:34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  <c r="AH15" s="6">
        <v>332</v>
      </c>
    </row>
    <row r="16" spans="2:34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  <c r="AH16" s="6">
        <v>4695</v>
      </c>
    </row>
    <row r="17" spans="2:34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  <c r="AH17" s="6">
        <v>1731</v>
      </c>
    </row>
    <row r="18" spans="2:34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5259</v>
      </c>
      <c r="AH18" s="6">
        <v>4774</v>
      </c>
    </row>
    <row r="19" spans="2:34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  <c r="AH19" s="6">
        <v>1635</v>
      </c>
    </row>
    <row r="20" spans="2:34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653</v>
      </c>
      <c r="AH20" s="6">
        <v>464</v>
      </c>
    </row>
    <row r="21" spans="2:34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  <c r="AH21" s="6">
        <v>176</v>
      </c>
    </row>
    <row r="22" spans="2:34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  <c r="AH22" s="6">
        <v>1054</v>
      </c>
    </row>
    <row r="23" spans="2:34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  <c r="AH23" s="6">
        <v>396</v>
      </c>
    </row>
    <row r="24" spans="2:34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  <c r="AH24" s="6">
        <v>449</v>
      </c>
    </row>
    <row r="25" spans="2:34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  <c r="AH25" s="6">
        <v>229</v>
      </c>
    </row>
    <row r="26" spans="2:34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14109</v>
      </c>
      <c r="AH26" s="6">
        <v>12211</v>
      </c>
    </row>
    <row r="27" spans="2:34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  <c r="AH27" s="6">
        <v>4705</v>
      </c>
    </row>
    <row r="28" spans="2:34" ht="20.100000000000001" customHeight="1" thickBot="1" x14ac:dyDescent="0.25">
      <c r="B28" s="5" t="s">
        <v>79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  <c r="AH28" s="6">
        <f>SUM(AH12,AH13)</f>
        <v>437</v>
      </c>
    </row>
    <row r="29" spans="2:34" ht="20.100000000000001" customHeight="1" thickBot="1" x14ac:dyDescent="0.25">
      <c r="B29" s="5" t="s">
        <v>80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  <c r="AH29" s="6">
        <f>SUM(AH14,AH15)</f>
        <v>876</v>
      </c>
    </row>
    <row r="30" spans="2:34" ht="20.100000000000001" customHeight="1" thickBot="1" x14ac:dyDescent="0.25">
      <c r="B30" s="5" t="s">
        <v>81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  <c r="AH30" s="6">
        <f>SUM(AH16,AH17)</f>
        <v>6426</v>
      </c>
    </row>
    <row r="31" spans="2:34" ht="20.100000000000001" customHeight="1" thickBot="1" x14ac:dyDescent="0.25">
      <c r="B31" s="5" t="s">
        <v>82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  <c r="AH31" s="6">
        <f>SUM(AH18:AH19)</f>
        <v>6409</v>
      </c>
    </row>
    <row r="32" spans="2:34" ht="20.100000000000001" customHeight="1" thickBot="1" x14ac:dyDescent="0.25">
      <c r="B32" s="5" t="s">
        <v>83</v>
      </c>
      <c r="C32" s="6">
        <f>+C20+C21</f>
        <v>1076</v>
      </c>
      <c r="D32" s="6">
        <f t="shared" ref="D32:Y32" si="4">+D20+D21</f>
        <v>1318</v>
      </c>
      <c r="E32" s="6">
        <f t="shared" si="4"/>
        <v>1244</v>
      </c>
      <c r="F32" s="6">
        <f t="shared" si="4"/>
        <v>938</v>
      </c>
      <c r="G32" s="6">
        <f t="shared" si="4"/>
        <v>878</v>
      </c>
      <c r="H32" s="6">
        <f t="shared" si="4"/>
        <v>857</v>
      </c>
      <c r="I32" s="6">
        <f t="shared" si="4"/>
        <v>1053</v>
      </c>
      <c r="J32" s="6">
        <f t="shared" si="4"/>
        <v>705</v>
      </c>
      <c r="K32" s="6">
        <f t="shared" si="4"/>
        <v>760</v>
      </c>
      <c r="L32" s="6">
        <f t="shared" si="4"/>
        <v>903</v>
      </c>
      <c r="M32" s="6">
        <f t="shared" si="4"/>
        <v>860</v>
      </c>
      <c r="N32" s="6">
        <f t="shared" si="4"/>
        <v>923</v>
      </c>
      <c r="O32" s="6">
        <f t="shared" si="4"/>
        <v>695</v>
      </c>
      <c r="P32" s="6">
        <f t="shared" si="4"/>
        <v>802</v>
      </c>
      <c r="Q32" s="6">
        <f t="shared" si="4"/>
        <v>739</v>
      </c>
      <c r="R32" s="6">
        <f t="shared" si="4"/>
        <v>727</v>
      </c>
      <c r="S32" s="6">
        <f t="shared" si="4"/>
        <v>1072</v>
      </c>
      <c r="T32" s="6">
        <f t="shared" si="4"/>
        <v>852</v>
      </c>
      <c r="U32" s="6">
        <f t="shared" si="4"/>
        <v>762</v>
      </c>
      <c r="V32" s="6">
        <f t="shared" si="4"/>
        <v>560</v>
      </c>
      <c r="W32" s="6">
        <f t="shared" si="4"/>
        <v>720</v>
      </c>
      <c r="X32" s="6">
        <f t="shared" si="4"/>
        <v>695</v>
      </c>
      <c r="Y32" s="6">
        <f t="shared" si="4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  <c r="AH32" s="6">
        <f>SUM(AH20:AH21)</f>
        <v>640</v>
      </c>
    </row>
    <row r="33" spans="2:34" ht="20.100000000000001" customHeight="1" thickBot="1" x14ac:dyDescent="0.25">
      <c r="B33" s="5" t="s">
        <v>84</v>
      </c>
      <c r="C33" s="6">
        <f>+C22+C23</f>
        <v>1474</v>
      </c>
      <c r="D33" s="6">
        <f t="shared" ref="D33:Y33" si="5">+D22+D23</f>
        <v>1456</v>
      </c>
      <c r="E33" s="6">
        <f t="shared" si="5"/>
        <v>1262</v>
      </c>
      <c r="F33" s="6">
        <f t="shared" si="5"/>
        <v>1097</v>
      </c>
      <c r="G33" s="6">
        <f t="shared" si="5"/>
        <v>1029</v>
      </c>
      <c r="H33" s="6">
        <f t="shared" si="5"/>
        <v>1146</v>
      </c>
      <c r="I33" s="6">
        <f t="shared" si="5"/>
        <v>1136</v>
      </c>
      <c r="J33" s="6">
        <f t="shared" si="5"/>
        <v>1073</v>
      </c>
      <c r="K33" s="6">
        <f t="shared" si="5"/>
        <v>953</v>
      </c>
      <c r="L33" s="6">
        <f t="shared" si="5"/>
        <v>1189</v>
      </c>
      <c r="M33" s="6">
        <f t="shared" si="5"/>
        <v>1275</v>
      </c>
      <c r="N33" s="6">
        <f t="shared" si="5"/>
        <v>1068</v>
      </c>
      <c r="O33" s="6">
        <f t="shared" si="5"/>
        <v>988</v>
      </c>
      <c r="P33" s="6">
        <f t="shared" si="5"/>
        <v>948</v>
      </c>
      <c r="Q33" s="6">
        <f t="shared" si="5"/>
        <v>929</v>
      </c>
      <c r="R33" s="6">
        <f t="shared" si="5"/>
        <v>988</v>
      </c>
      <c r="S33" s="6">
        <f t="shared" si="5"/>
        <v>908</v>
      </c>
      <c r="T33" s="6">
        <f t="shared" si="5"/>
        <v>975</v>
      </c>
      <c r="U33" s="6">
        <f t="shared" si="5"/>
        <v>1166</v>
      </c>
      <c r="V33" s="6">
        <f t="shared" si="5"/>
        <v>1010</v>
      </c>
      <c r="W33" s="6">
        <f t="shared" si="5"/>
        <v>1097</v>
      </c>
      <c r="X33" s="6">
        <f t="shared" si="5"/>
        <v>1103</v>
      </c>
      <c r="Y33" s="6">
        <f t="shared" si="5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  <c r="AH33" s="6">
        <f>SUM(AH22:AH23)</f>
        <v>1450</v>
      </c>
    </row>
    <row r="34" spans="2:34" ht="20.100000000000001" customHeight="1" thickBot="1" x14ac:dyDescent="0.25">
      <c r="B34" s="5" t="s">
        <v>85</v>
      </c>
      <c r="C34" s="6">
        <f>+C24+C25</f>
        <v>597</v>
      </c>
      <c r="D34" s="6">
        <f t="shared" ref="D34:Y34" si="6">+D24+D25</f>
        <v>872</v>
      </c>
      <c r="E34" s="6">
        <f t="shared" si="6"/>
        <v>746</v>
      </c>
      <c r="F34" s="6">
        <f t="shared" si="6"/>
        <v>559</v>
      </c>
      <c r="G34" s="6">
        <f t="shared" si="6"/>
        <v>663</v>
      </c>
      <c r="H34" s="6">
        <f t="shared" si="6"/>
        <v>699</v>
      </c>
      <c r="I34" s="6">
        <f t="shared" si="6"/>
        <v>592</v>
      </c>
      <c r="J34" s="6">
        <f t="shared" si="6"/>
        <v>626</v>
      </c>
      <c r="K34" s="6">
        <f t="shared" si="6"/>
        <v>526</v>
      </c>
      <c r="L34" s="6">
        <f t="shared" si="6"/>
        <v>585</v>
      </c>
      <c r="M34" s="6">
        <f t="shared" si="6"/>
        <v>719</v>
      </c>
      <c r="N34" s="6">
        <f t="shared" si="6"/>
        <v>610</v>
      </c>
      <c r="O34" s="6">
        <f t="shared" si="6"/>
        <v>497</v>
      </c>
      <c r="P34" s="6">
        <f t="shared" si="6"/>
        <v>672</v>
      </c>
      <c r="Q34" s="6">
        <f t="shared" si="6"/>
        <v>676</v>
      </c>
      <c r="R34" s="6">
        <f t="shared" si="6"/>
        <v>683</v>
      </c>
      <c r="S34" s="6">
        <f t="shared" si="6"/>
        <v>574</v>
      </c>
      <c r="T34" s="6">
        <f t="shared" si="6"/>
        <v>700</v>
      </c>
      <c r="U34" s="6">
        <f t="shared" si="6"/>
        <v>681</v>
      </c>
      <c r="V34" s="6">
        <f t="shared" si="6"/>
        <v>612</v>
      </c>
      <c r="W34" s="6">
        <f t="shared" si="6"/>
        <v>575</v>
      </c>
      <c r="X34" s="6">
        <f t="shared" si="6"/>
        <v>637</v>
      </c>
      <c r="Y34" s="6">
        <f t="shared" si="6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  <c r="AH34" s="6">
        <f>SUM(AH24:AH25)</f>
        <v>678</v>
      </c>
    </row>
    <row r="35" spans="2:34" ht="20.100000000000001" customHeight="1" thickBot="1" x14ac:dyDescent="0.25">
      <c r="B35" s="15" t="s">
        <v>86</v>
      </c>
      <c r="C35" s="14">
        <f>+C26+C27</f>
        <v>16810</v>
      </c>
      <c r="D35" s="14">
        <f t="shared" ref="D35:Y35" si="7">+D26+D27</f>
        <v>17514</v>
      </c>
      <c r="E35" s="14">
        <f t="shared" si="7"/>
        <v>17582</v>
      </c>
      <c r="F35" s="14">
        <f t="shared" si="7"/>
        <v>14800</v>
      </c>
      <c r="G35" s="14">
        <f t="shared" si="7"/>
        <v>14009</v>
      </c>
      <c r="H35" s="14">
        <f t="shared" si="7"/>
        <v>15425</v>
      </c>
      <c r="I35" s="14">
        <f t="shared" si="7"/>
        <v>15914</v>
      </c>
      <c r="J35" s="14">
        <f t="shared" si="7"/>
        <v>14249</v>
      </c>
      <c r="K35" s="14">
        <f t="shared" si="7"/>
        <v>14092</v>
      </c>
      <c r="L35" s="14">
        <f t="shared" si="7"/>
        <v>14993</v>
      </c>
      <c r="M35" s="14">
        <f t="shared" si="7"/>
        <v>15410</v>
      </c>
      <c r="N35" s="14">
        <f t="shared" si="7"/>
        <v>14556</v>
      </c>
      <c r="O35" s="14">
        <f t="shared" si="7"/>
        <v>13438</v>
      </c>
      <c r="P35" s="14">
        <f t="shared" si="7"/>
        <v>14469</v>
      </c>
      <c r="Q35" s="14">
        <f t="shared" si="7"/>
        <v>15063</v>
      </c>
      <c r="R35" s="14">
        <f t="shared" si="7"/>
        <v>14396</v>
      </c>
      <c r="S35" s="14">
        <f t="shared" si="7"/>
        <v>14544</v>
      </c>
      <c r="T35" s="14">
        <f t="shared" si="7"/>
        <v>15574</v>
      </c>
      <c r="U35" s="14">
        <f t="shared" si="7"/>
        <v>16028</v>
      </c>
      <c r="V35" s="14">
        <f t="shared" si="7"/>
        <v>14712</v>
      </c>
      <c r="W35" s="14">
        <f t="shared" si="7"/>
        <v>14934</v>
      </c>
      <c r="X35" s="14">
        <f t="shared" si="7"/>
        <v>16217</v>
      </c>
      <c r="Y35" s="14">
        <f t="shared" si="7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  <c r="AH35" s="14">
        <f>SUM(AH26:AH27)</f>
        <v>16916</v>
      </c>
    </row>
  </sheetData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H39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34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</row>
    <row r="12" spans="2:34" ht="20.100000000000001" customHeight="1" thickBot="1" x14ac:dyDescent="0.25">
      <c r="B12" s="5" t="s">
        <v>87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  <c r="AH12" s="6">
        <v>1179</v>
      </c>
    </row>
    <row r="13" spans="2:34" ht="20.100000000000001" customHeight="1" thickBot="1" x14ac:dyDescent="0.25">
      <c r="B13" s="5" t="s">
        <v>88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  <c r="AH13" s="6">
        <v>87</v>
      </c>
    </row>
    <row r="14" spans="2:34" ht="20.100000000000001" customHeight="1" thickBot="1" x14ac:dyDescent="0.25">
      <c r="B14" s="5" t="s">
        <v>89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  <c r="AH14" s="6">
        <v>18</v>
      </c>
    </row>
    <row r="15" spans="2:34" ht="20.100000000000001" customHeight="1" thickBot="1" x14ac:dyDescent="0.25">
      <c r="B15" s="5" t="s">
        <v>90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  <c r="AH15" s="6">
        <v>1</v>
      </c>
    </row>
    <row r="16" spans="2:34" ht="20.100000000000001" customHeight="1" thickBot="1" x14ac:dyDescent="0.25">
      <c r="B16" s="5" t="s">
        <v>91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  <c r="AH16" s="6">
        <v>215</v>
      </c>
    </row>
    <row r="17" spans="2:34" ht="20.100000000000001" customHeight="1" thickBot="1" x14ac:dyDescent="0.25">
      <c r="B17" s="5" t="s">
        <v>92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  <c r="AH17" s="6">
        <v>36</v>
      </c>
    </row>
    <row r="18" spans="2:34" ht="20.100000000000001" customHeight="1" thickBot="1" x14ac:dyDescent="0.25">
      <c r="B18" s="5" t="s">
        <v>93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  <c r="AH18" s="6">
        <v>56</v>
      </c>
    </row>
    <row r="19" spans="2:34" ht="20.100000000000001" customHeight="1" thickBot="1" x14ac:dyDescent="0.25">
      <c r="B19" s="5" t="s">
        <v>94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  <c r="AH19" s="6">
        <v>10</v>
      </c>
    </row>
    <row r="20" spans="2:34" ht="20.100000000000001" customHeight="1" thickBot="1" x14ac:dyDescent="0.25">
      <c r="B20" s="5" t="s">
        <v>95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  <c r="AH20" s="6">
        <v>233</v>
      </c>
    </row>
    <row r="21" spans="2:34" ht="20.100000000000001" customHeight="1" thickBot="1" x14ac:dyDescent="0.25">
      <c r="B21" s="5" t="s">
        <v>96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  <c r="AH21" s="6">
        <v>28</v>
      </c>
    </row>
    <row r="22" spans="2:34" ht="20.100000000000001" customHeight="1" thickBot="1" x14ac:dyDescent="0.25">
      <c r="B22" s="5" t="s">
        <v>97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  <c r="AH22" s="6">
        <v>1379</v>
      </c>
    </row>
    <row r="23" spans="2:34" ht="20.100000000000001" customHeight="1" thickBot="1" x14ac:dyDescent="0.25">
      <c r="B23" s="5" t="s">
        <v>98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  <c r="AH23" s="6">
        <v>92</v>
      </c>
    </row>
    <row r="24" spans="2:34" ht="20.100000000000001" customHeight="1" thickBot="1" x14ac:dyDescent="0.25">
      <c r="B24" s="5" t="s">
        <v>99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  <c r="AH24" s="6">
        <v>26</v>
      </c>
    </row>
    <row r="25" spans="2:34" ht="20.100000000000001" customHeight="1" thickBot="1" x14ac:dyDescent="0.25">
      <c r="B25" s="5" t="s">
        <v>100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  <c r="AH25" s="6">
        <v>12</v>
      </c>
    </row>
    <row r="26" spans="2:34" ht="20.100000000000001" customHeight="1" thickBot="1" x14ac:dyDescent="0.25">
      <c r="B26" s="5" t="s">
        <v>101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  <c r="AH26" s="6">
        <v>836</v>
      </c>
    </row>
    <row r="27" spans="2:34" ht="20.100000000000001" customHeight="1" thickBot="1" x14ac:dyDescent="0.25">
      <c r="B27" s="5" t="s">
        <v>102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  <c r="AH27" s="6">
        <v>40</v>
      </c>
    </row>
    <row r="28" spans="2:34" ht="20.100000000000001" customHeight="1" thickBot="1" x14ac:dyDescent="0.25">
      <c r="B28" s="5" t="s">
        <v>103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  <c r="AH28" s="6">
        <v>3942</v>
      </c>
    </row>
    <row r="29" spans="2:34" ht="20.100000000000001" customHeight="1" thickBot="1" x14ac:dyDescent="0.25">
      <c r="B29" s="5" t="s">
        <v>104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  <c r="AH29" s="6">
        <v>306</v>
      </c>
    </row>
    <row r="30" spans="2:34" ht="20.100000000000001" customHeight="1" thickBot="1" x14ac:dyDescent="0.25">
      <c r="B30" s="5" t="s">
        <v>105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  <c r="AH30" s="6">
        <f>SUM(AH12:AH13)</f>
        <v>1266</v>
      </c>
    </row>
    <row r="31" spans="2:34" ht="20.100000000000001" customHeight="1" thickBot="1" x14ac:dyDescent="0.25">
      <c r="B31" s="5" t="s">
        <v>106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  <c r="AH31" s="6">
        <f>SUM(AH14:AH15)</f>
        <v>19</v>
      </c>
    </row>
    <row r="32" spans="2:34" ht="20.100000000000001" customHeight="1" thickBot="1" x14ac:dyDescent="0.25">
      <c r="B32" s="5" t="s">
        <v>107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  <c r="AH32" s="6">
        <f>SUM(AH16:AH17)</f>
        <v>251</v>
      </c>
    </row>
    <row r="33" spans="2:34" ht="20.100000000000001" customHeight="1" thickBot="1" x14ac:dyDescent="0.25">
      <c r="B33" s="5" t="s">
        <v>108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  <c r="AH33" s="6">
        <f>SUM(AH18:AH19)</f>
        <v>66</v>
      </c>
    </row>
    <row r="34" spans="2:34" ht="20.100000000000001" customHeight="1" thickBot="1" x14ac:dyDescent="0.25">
      <c r="B34" s="5" t="s">
        <v>109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  <c r="AH34" s="6">
        <f>SUM(AH20:AH21)</f>
        <v>261</v>
      </c>
    </row>
    <row r="35" spans="2:34" ht="20.100000000000001" customHeight="1" thickBot="1" x14ac:dyDescent="0.25">
      <c r="B35" s="5" t="s">
        <v>110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  <c r="AH35" s="6">
        <f>SUM(AH22:AH23)</f>
        <v>1471</v>
      </c>
    </row>
    <row r="36" spans="2:34" ht="20.100000000000001" customHeight="1" thickBot="1" x14ac:dyDescent="0.25">
      <c r="B36" s="5" t="s">
        <v>150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  <c r="AH36" s="6">
        <f>SUM(AH24:AH25)</f>
        <v>38</v>
      </c>
    </row>
    <row r="37" spans="2:34" ht="20.100000000000001" customHeight="1" thickBot="1" x14ac:dyDescent="0.25">
      <c r="B37" s="5" t="s">
        <v>111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  <c r="AH37" s="6">
        <f>SUM(AH26:AH27)</f>
        <v>876</v>
      </c>
    </row>
    <row r="38" spans="2:34" ht="20.100000000000001" customHeight="1" thickBot="1" x14ac:dyDescent="0.25">
      <c r="B38" s="15" t="s">
        <v>112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  <c r="AH38" s="14">
        <f>SUM(AH28:AH29)</f>
        <v>4248</v>
      </c>
    </row>
    <row r="39" spans="2:34" ht="20.100000000000001" customHeight="1" x14ac:dyDescent="0.2">
      <c r="B39" s="1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J33"/>
  <sheetViews>
    <sheetView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11" spans="2:36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</row>
    <row r="12" spans="2:36" ht="20.100000000000001" customHeight="1" thickBot="1" x14ac:dyDescent="0.25">
      <c r="B12" s="5" t="s">
        <v>113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1580</v>
      </c>
      <c r="AD12" s="6">
        <v>2590</v>
      </c>
      <c r="AE12" s="19">
        <v>2610</v>
      </c>
      <c r="AF12" s="19">
        <v>2581</v>
      </c>
      <c r="AG12" s="6">
        <v>1930</v>
      </c>
      <c r="AH12" s="6">
        <v>2809</v>
      </c>
      <c r="AJ12" s="23"/>
    </row>
    <row r="13" spans="2:36" ht="20.100000000000001" customHeight="1" thickBot="1" x14ac:dyDescent="0.25">
      <c r="B13" s="5" t="s">
        <v>114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1400</v>
      </c>
      <c r="AD13" s="6">
        <v>1981</v>
      </c>
      <c r="AE13" s="19">
        <v>2010</v>
      </c>
      <c r="AF13" s="19">
        <v>1898</v>
      </c>
      <c r="AG13" s="6">
        <v>1453</v>
      </c>
      <c r="AH13" s="6">
        <v>1957</v>
      </c>
      <c r="AJ13" s="23"/>
    </row>
    <row r="14" spans="2:36" ht="20.100000000000001" customHeight="1" thickBot="1" x14ac:dyDescent="0.25">
      <c r="B14" s="5" t="s">
        <v>115</v>
      </c>
      <c r="C14" s="6">
        <v>4272</v>
      </c>
      <c r="D14" s="6">
        <v>4481</v>
      </c>
      <c r="E14" s="6">
        <v>3106</v>
      </c>
      <c r="F14" s="6">
        <v>4030</v>
      </c>
      <c r="G14" s="6">
        <v>3720</v>
      </c>
      <c r="H14" s="6">
        <v>4019</v>
      </c>
      <c r="I14" s="6">
        <v>2868</v>
      </c>
      <c r="J14" s="6">
        <v>4069</v>
      </c>
      <c r="K14" s="6">
        <v>3639</v>
      </c>
      <c r="L14" s="6">
        <v>3829</v>
      </c>
      <c r="M14" s="6">
        <v>2767</v>
      </c>
      <c r="N14" s="6">
        <v>3642</v>
      </c>
      <c r="O14" s="6">
        <v>3681</v>
      </c>
      <c r="P14" s="6">
        <v>3833</v>
      </c>
      <c r="Q14" s="6">
        <v>2639</v>
      </c>
      <c r="R14" s="6">
        <v>3971</v>
      </c>
      <c r="S14" s="6">
        <v>3732</v>
      </c>
      <c r="T14" s="6">
        <v>4121</v>
      </c>
      <c r="U14" s="6">
        <v>3039</v>
      </c>
      <c r="V14" s="6">
        <v>4287</v>
      </c>
      <c r="W14" s="6">
        <v>4385</v>
      </c>
      <c r="X14" s="6">
        <v>4415</v>
      </c>
      <c r="Y14" s="6">
        <v>2961</v>
      </c>
      <c r="Z14" s="6">
        <v>4385</v>
      </c>
      <c r="AA14" s="6">
        <v>4499</v>
      </c>
      <c r="AB14" s="6">
        <v>4536</v>
      </c>
      <c r="AC14" s="6">
        <v>2980</v>
      </c>
      <c r="AD14" s="6">
        <v>4571</v>
      </c>
      <c r="AE14" s="19">
        <f>SUM(AE12:AE13)</f>
        <v>4620</v>
      </c>
      <c r="AF14" s="19">
        <v>4479</v>
      </c>
      <c r="AG14" s="6">
        <v>3383</v>
      </c>
      <c r="AH14" s="6">
        <f>SUM(AH12:AH13)</f>
        <v>4766</v>
      </c>
      <c r="AJ14" s="23"/>
    </row>
    <row r="15" spans="2:36" ht="20.100000000000001" customHeight="1" thickBot="1" x14ac:dyDescent="0.25">
      <c r="B15" s="5" t="s">
        <v>116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2420</v>
      </c>
      <c r="AD15" s="6">
        <v>3300</v>
      </c>
      <c r="AE15" s="19">
        <v>3439</v>
      </c>
      <c r="AF15" s="19">
        <v>3298</v>
      </c>
      <c r="AG15" s="6">
        <v>2424</v>
      </c>
      <c r="AH15" s="6">
        <v>3413</v>
      </c>
      <c r="AJ15" s="23"/>
    </row>
    <row r="16" spans="2:36" ht="20.100000000000001" customHeight="1" thickBot="1" x14ac:dyDescent="0.25">
      <c r="B16" s="5" t="s">
        <v>117</v>
      </c>
      <c r="C16" s="6">
        <v>8575</v>
      </c>
      <c r="D16" s="6">
        <v>8594</v>
      </c>
      <c r="E16" s="6">
        <v>6281</v>
      </c>
      <c r="F16" s="6">
        <v>8035</v>
      </c>
      <c r="G16" s="6">
        <v>7344</v>
      </c>
      <c r="H16" s="6">
        <v>7915</v>
      </c>
      <c r="I16" s="6">
        <v>5737</v>
      </c>
      <c r="J16" s="6">
        <v>7836</v>
      </c>
      <c r="K16" s="6">
        <v>7223</v>
      </c>
      <c r="L16" s="6">
        <v>7288</v>
      </c>
      <c r="M16" s="6">
        <v>5501</v>
      </c>
      <c r="N16" s="6">
        <v>7085</v>
      </c>
      <c r="O16" s="6">
        <v>7007</v>
      </c>
      <c r="P16" s="6">
        <v>7247</v>
      </c>
      <c r="Q16" s="6">
        <v>5322</v>
      </c>
      <c r="R16" s="6">
        <v>7396</v>
      </c>
      <c r="S16" s="6">
        <v>6964</v>
      </c>
      <c r="T16" s="6">
        <v>7495</v>
      </c>
      <c r="U16" s="6">
        <v>5598</v>
      </c>
      <c r="V16" s="6">
        <v>7595</v>
      </c>
      <c r="W16" s="6">
        <v>7894</v>
      </c>
      <c r="X16" s="6">
        <v>7876</v>
      </c>
      <c r="Y16" s="6">
        <v>5412</v>
      </c>
      <c r="Z16" s="6">
        <v>7771</v>
      </c>
      <c r="AA16" s="6">
        <v>7748</v>
      </c>
      <c r="AB16" s="6">
        <v>8009</v>
      </c>
      <c r="AC16" s="6">
        <v>5400</v>
      </c>
      <c r="AD16" s="6">
        <v>7871</v>
      </c>
      <c r="AE16" s="19">
        <f>SUM(AE14,AE15)</f>
        <v>8059</v>
      </c>
      <c r="AF16" s="19">
        <v>7777</v>
      </c>
      <c r="AG16" s="6">
        <v>5807</v>
      </c>
      <c r="AH16" s="6">
        <f>SUM(AH14,AH15)</f>
        <v>8179</v>
      </c>
      <c r="AJ16" s="23"/>
    </row>
    <row r="17" spans="2:36" ht="20.100000000000001" customHeight="1" thickBot="1" x14ac:dyDescent="0.25">
      <c r="B17" s="5" t="s">
        <v>118</v>
      </c>
      <c r="C17" s="12">
        <v>0.4981924198250729</v>
      </c>
      <c r="D17" s="12">
        <v>0.52141028624621832</v>
      </c>
      <c r="E17" s="12">
        <v>0.49450724406941571</v>
      </c>
      <c r="F17" s="12">
        <v>0.50155569383945242</v>
      </c>
      <c r="G17" s="12">
        <v>0.50653594771241828</v>
      </c>
      <c r="H17" s="12">
        <v>0.5077700568540745</v>
      </c>
      <c r="I17" s="12">
        <v>0.49991284643541922</v>
      </c>
      <c r="J17" s="12">
        <v>0.51927003573251662</v>
      </c>
      <c r="K17" s="12">
        <v>0.50380728229267613</v>
      </c>
      <c r="L17" s="12">
        <v>0.52538419319429197</v>
      </c>
      <c r="M17" s="12">
        <v>0.50299945464461004</v>
      </c>
      <c r="N17" s="12">
        <v>0.51404375441072692</v>
      </c>
      <c r="O17" s="12">
        <v>0.52533181104609672</v>
      </c>
      <c r="P17" s="12">
        <v>0.52890851386780735</v>
      </c>
      <c r="Q17" s="12">
        <v>0.4958662157083803</v>
      </c>
      <c r="R17" s="12">
        <v>0.53691184424012983</v>
      </c>
      <c r="S17" s="12">
        <v>0.53589890867317636</v>
      </c>
      <c r="T17" s="12">
        <v>0.54983322214809871</v>
      </c>
      <c r="U17" s="12">
        <v>0.54287245444801713</v>
      </c>
      <c r="V17" s="12">
        <v>0.56445029624753129</v>
      </c>
      <c r="W17" s="12">
        <v>0.5554851786166709</v>
      </c>
      <c r="X17" s="12">
        <v>0.5605637379380396</v>
      </c>
      <c r="Y17" s="12">
        <v>0.54711751662971175</v>
      </c>
      <c r="Z17" s="12">
        <v>0.56427744177068584</v>
      </c>
      <c r="AA17" s="12">
        <v>0.58069999999999999</v>
      </c>
      <c r="AB17" s="12">
        <v>0.56640000000000001</v>
      </c>
      <c r="AC17" s="12">
        <v>0.55189999999999995</v>
      </c>
      <c r="AD17" s="12">
        <v>0.58069999999999999</v>
      </c>
      <c r="AE17" s="20">
        <f>AE14/AE16</f>
        <v>0.57327211812880008</v>
      </c>
      <c r="AF17" s="20">
        <v>0.57599999999999996</v>
      </c>
      <c r="AG17" s="12">
        <v>0.58257275701739275</v>
      </c>
      <c r="AH17" s="12">
        <f>AH14/AH16</f>
        <v>0.58271182296124224</v>
      </c>
      <c r="AJ17" s="24"/>
    </row>
    <row r="18" spans="2:36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H18" s="6">
        <v>8354</v>
      </c>
      <c r="AJ18" s="23"/>
    </row>
    <row r="19" spans="2:36" ht="20.100000000000001" customHeight="1" thickBot="1" x14ac:dyDescent="0.25">
      <c r="B19" s="5" t="s">
        <v>119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3273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H19" s="6">
        <v>3302</v>
      </c>
      <c r="AJ19" s="23"/>
    </row>
    <row r="20" spans="2:36" ht="20.100000000000001" customHeight="1" thickBot="1" x14ac:dyDescent="0.25">
      <c r="B20" s="5" t="s">
        <v>120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1316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H20" s="6">
        <v>1513</v>
      </c>
      <c r="AJ20" s="23"/>
    </row>
    <row r="21" spans="2:36" ht="20.100000000000001" customHeight="1" thickBot="1" x14ac:dyDescent="0.25">
      <c r="B21" s="5" t="s">
        <v>121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2552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H21" s="6">
        <v>2450</v>
      </c>
      <c r="AJ21" s="23"/>
    </row>
    <row r="22" spans="2:36" ht="20.100000000000001" customHeight="1" thickBot="1" x14ac:dyDescent="0.25">
      <c r="B22" s="5" t="s">
        <v>122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1046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H22" s="6">
        <v>1089</v>
      </c>
      <c r="AJ22" s="23"/>
    </row>
    <row r="23" spans="2:36" ht="20.100000000000001" customHeight="1" thickBot="1" x14ac:dyDescent="0.25">
      <c r="B23" s="5" t="s">
        <v>59</v>
      </c>
      <c r="C23" s="12">
        <v>0.49185888738127542</v>
      </c>
      <c r="D23" s="12">
        <v>0.51232907419861018</v>
      </c>
      <c r="E23" s="12">
        <v>0.48706498306128732</v>
      </c>
      <c r="F23" s="12">
        <v>0.4950018065759364</v>
      </c>
      <c r="G23" s="12">
        <v>0.50337703615415175</v>
      </c>
      <c r="H23" s="12">
        <v>0.50338294993234101</v>
      </c>
      <c r="I23" s="12">
        <v>0.49255247122545703</v>
      </c>
      <c r="J23" s="12">
        <v>0.51259148988959191</v>
      </c>
      <c r="K23" s="12">
        <v>0.49477211796246651</v>
      </c>
      <c r="L23" s="12">
        <v>0.51957390146471372</v>
      </c>
      <c r="M23" s="12">
        <v>0.49875754348597801</v>
      </c>
      <c r="N23" s="12">
        <v>0.50590984057174271</v>
      </c>
      <c r="O23" s="12">
        <v>0.51944098519440984</v>
      </c>
      <c r="P23" s="12">
        <v>0.52218796085266117</v>
      </c>
      <c r="Q23" s="12">
        <v>0.488021778584392</v>
      </c>
      <c r="R23" s="12">
        <v>0.5278863695595517</v>
      </c>
      <c r="S23" s="12">
        <v>0.53016095171448563</v>
      </c>
      <c r="T23" s="12">
        <v>0.53960077269800388</v>
      </c>
      <c r="U23" s="12">
        <v>0.53350604490500864</v>
      </c>
      <c r="V23" s="12">
        <v>0.56066035321218322</v>
      </c>
      <c r="W23" s="12">
        <v>0.5483910738503267</v>
      </c>
      <c r="X23" s="12">
        <v>0.55435992578849724</v>
      </c>
      <c r="Y23" s="12">
        <v>0.54016818751118267</v>
      </c>
      <c r="Z23" s="12">
        <v>0.55865781895580313</v>
      </c>
      <c r="AA23" s="12">
        <v>0.57579999999999998</v>
      </c>
      <c r="AB23" s="12">
        <v>0.5605</v>
      </c>
      <c r="AC23" s="12">
        <v>0.54830000000000001</v>
      </c>
      <c r="AD23" s="12">
        <v>0.57579999999999998</v>
      </c>
      <c r="AE23" s="20">
        <f>(AE19+AE20)/AE18</f>
        <v>0.56889811873931107</v>
      </c>
      <c r="AF23" s="20">
        <v>0.56999999999999995</v>
      </c>
      <c r="AG23" s="12">
        <v>0.57848443843031128</v>
      </c>
      <c r="AH23" s="12">
        <f>(AH19+AH20)/AH18</f>
        <v>0.57637060090974379</v>
      </c>
      <c r="AJ23" s="24"/>
    </row>
    <row r="24" spans="2:36" ht="20.100000000000001" customHeight="1" thickBot="1" x14ac:dyDescent="0.25">
      <c r="B24" s="5" t="s">
        <v>60</v>
      </c>
      <c r="C24" s="12">
        <v>0.49974666441479482</v>
      </c>
      <c r="D24" s="12">
        <v>0.52188219809147751</v>
      </c>
      <c r="E24" s="12">
        <v>0.48815907059874886</v>
      </c>
      <c r="F24" s="12">
        <v>0.49903728338876246</v>
      </c>
      <c r="G24" s="12">
        <v>0.50310092087953395</v>
      </c>
      <c r="H24" s="12">
        <v>0.5094736842105263</v>
      </c>
      <c r="I24" s="12">
        <v>0.50218978102189782</v>
      </c>
      <c r="J24" s="12">
        <v>0.51575574149902081</v>
      </c>
      <c r="K24" s="12">
        <v>0.50277724573836435</v>
      </c>
      <c r="L24" s="12">
        <v>0.5251771726967549</v>
      </c>
      <c r="M24" s="12">
        <v>0.51258811681772409</v>
      </c>
      <c r="N24" s="12">
        <v>0.52151060930504189</v>
      </c>
      <c r="O24" s="12">
        <v>0.52017937219730936</v>
      </c>
      <c r="P24" s="12">
        <v>0.53843190136775188</v>
      </c>
      <c r="Q24" s="12">
        <v>0.49069950222687975</v>
      </c>
      <c r="R24" s="12">
        <v>0.53429469402847107</v>
      </c>
      <c r="S24" s="12">
        <v>0.53431178103927013</v>
      </c>
      <c r="T24" s="12">
        <v>0.54018018018018021</v>
      </c>
      <c r="U24" s="12">
        <v>0.53487804878048784</v>
      </c>
      <c r="V24" s="12">
        <v>0.5675094136632598</v>
      </c>
      <c r="W24" s="12">
        <v>0.55018200728029121</v>
      </c>
      <c r="X24" s="12">
        <v>0.55390529442600034</v>
      </c>
      <c r="Y24" s="12">
        <v>0.54529262086513997</v>
      </c>
      <c r="Z24" s="12">
        <v>0.55090027700831024</v>
      </c>
      <c r="AA24" s="12">
        <v>0.5736</v>
      </c>
      <c r="AB24" s="12">
        <v>0.56189999999999996</v>
      </c>
      <c r="AC24" s="12">
        <v>0.54790000000000005</v>
      </c>
      <c r="AD24" s="12">
        <v>0.58660000000000001</v>
      </c>
      <c r="AE24" s="20">
        <f>AE19/(AE19+AE21)</f>
        <v>0.57157658435503367</v>
      </c>
      <c r="AF24" s="20">
        <v>0.57199999999999995</v>
      </c>
      <c r="AG24" s="12">
        <v>0.57748574262335728</v>
      </c>
      <c r="AH24" s="12">
        <f>AH19/(AH19+AH21)</f>
        <v>0.57406119610570239</v>
      </c>
      <c r="AJ24" s="24"/>
    </row>
    <row r="25" spans="2:36" ht="20.100000000000001" customHeight="1" thickBot="1" x14ac:dyDescent="0.25">
      <c r="B25" s="5" t="s">
        <v>61</v>
      </c>
      <c r="C25" s="12">
        <v>0.47588094423537464</v>
      </c>
      <c r="D25" s="12">
        <v>0.4919127988748242</v>
      </c>
      <c r="E25" s="12">
        <v>0.48463825569871161</v>
      </c>
      <c r="F25" s="12">
        <v>0.48610038610038608</v>
      </c>
      <c r="G25" s="12">
        <v>0.50403587443946185</v>
      </c>
      <c r="H25" s="12">
        <v>0.48909016055990118</v>
      </c>
      <c r="I25" s="12">
        <v>0.47052280311457173</v>
      </c>
      <c r="J25" s="12">
        <v>0.50531914893617025</v>
      </c>
      <c r="K25" s="12">
        <v>0.47610540419830283</v>
      </c>
      <c r="L25" s="12">
        <v>0.505586592178771</v>
      </c>
      <c r="M25" s="12">
        <v>0.46570397111913359</v>
      </c>
      <c r="N25" s="12">
        <v>0.46844319775596072</v>
      </c>
      <c r="O25" s="12">
        <v>0.5176358436606292</v>
      </c>
      <c r="P25" s="12">
        <v>0.48500881834215165</v>
      </c>
      <c r="Q25" s="12">
        <v>0.48198464264619018</v>
      </c>
      <c r="R25" s="12">
        <v>0.51258278145695368</v>
      </c>
      <c r="S25" s="12">
        <v>0.52020922491678556</v>
      </c>
      <c r="T25" s="12">
        <v>0.53814898419864565</v>
      </c>
      <c r="U25" s="12">
        <v>0.53017751479289943</v>
      </c>
      <c r="V25" s="12">
        <v>0.54358515869468038</v>
      </c>
      <c r="W25" s="12">
        <v>0.54397950469684031</v>
      </c>
      <c r="X25" s="12">
        <v>0.55546147332768836</v>
      </c>
      <c r="Y25" s="12">
        <v>0.52802893309222421</v>
      </c>
      <c r="Z25" s="12">
        <v>0.57892356399819089</v>
      </c>
      <c r="AA25" s="12">
        <v>0.58120000000000005</v>
      </c>
      <c r="AB25" s="12">
        <v>0.55720000000000003</v>
      </c>
      <c r="AC25" s="12">
        <v>0.54910000000000003</v>
      </c>
      <c r="AD25" s="12">
        <v>0.5504</v>
      </c>
      <c r="AE25" s="20">
        <f>AE20/(AE20+AE22)</f>
        <v>0.56242171189979118</v>
      </c>
      <c r="AF25" s="20">
        <v>0.56599999999999995</v>
      </c>
      <c r="AG25" s="12">
        <v>0.58062799361362427</v>
      </c>
      <c r="AH25" s="12">
        <f>AH20/(AH20+AH22)</f>
        <v>0.58147578785549581</v>
      </c>
      <c r="AJ25" s="24"/>
    </row>
    <row r="26" spans="2:36" ht="20.100000000000001" customHeight="1" thickBot="1" x14ac:dyDescent="0.25">
      <c r="B26" s="5" t="s">
        <v>123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H26" s="6">
        <v>8179</v>
      </c>
      <c r="AJ26" s="23"/>
    </row>
    <row r="27" spans="2:36" ht="20.100000000000001" customHeight="1" thickBot="1" x14ac:dyDescent="0.25">
      <c r="B27" s="5" t="s">
        <v>124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H27" s="6">
        <v>4765</v>
      </c>
      <c r="AJ27" s="23"/>
    </row>
    <row r="28" spans="2:36" ht="20.100000000000001" customHeight="1" thickBot="1" x14ac:dyDescent="0.25">
      <c r="B28" s="5" t="s">
        <v>125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5">
        <v>2433</v>
      </c>
      <c r="AH28" s="25">
        <v>3414</v>
      </c>
      <c r="AJ28" s="23"/>
    </row>
    <row r="29" spans="2:36" ht="20.100000000000001" customHeight="1" thickBot="1" x14ac:dyDescent="0.25">
      <c r="B29" s="5" t="s">
        <v>126</v>
      </c>
      <c r="C29" s="12">
        <v>0.4972683947460188</v>
      </c>
      <c r="D29" s="12">
        <v>0.52044134727061553</v>
      </c>
      <c r="E29" s="12">
        <v>0.49270535997462733</v>
      </c>
      <c r="F29" s="12">
        <v>0.50043429705918852</v>
      </c>
      <c r="G29" s="12">
        <v>0.50743621230727243</v>
      </c>
      <c r="H29" s="12">
        <v>0.51003302006604012</v>
      </c>
      <c r="I29" s="12">
        <v>0.49878006273963055</v>
      </c>
      <c r="J29" s="12">
        <v>0.51870292352866076</v>
      </c>
      <c r="K29" s="12">
        <v>0.50297002348390663</v>
      </c>
      <c r="L29" s="12">
        <v>0.52444751381215471</v>
      </c>
      <c r="M29" s="12">
        <v>0.50501916408103664</v>
      </c>
      <c r="N29" s="12">
        <v>0.51222596964586842</v>
      </c>
      <c r="O29" s="12">
        <v>0.52473271560940837</v>
      </c>
      <c r="P29" s="12">
        <v>0.52833310354336138</v>
      </c>
      <c r="Q29" s="12">
        <v>0.4952148620754363</v>
      </c>
      <c r="R29" s="12">
        <v>0.53460813358470238</v>
      </c>
      <c r="S29" s="12">
        <v>0.53767468664457574</v>
      </c>
      <c r="T29" s="12">
        <v>0.5480180899175312</v>
      </c>
      <c r="U29" s="12">
        <v>0.54238800642512941</v>
      </c>
      <c r="V29" s="12">
        <v>0.56418696510862409</v>
      </c>
      <c r="W29" s="12">
        <v>0.55399417647803517</v>
      </c>
      <c r="X29" s="12">
        <v>0.55967496190959876</v>
      </c>
      <c r="Y29" s="12">
        <v>0.54850055534987041</v>
      </c>
      <c r="Z29" s="12">
        <v>0.56587946831849267</v>
      </c>
      <c r="AA29" s="12">
        <f>AA27/AA26</f>
        <v>0.57923215666065442</v>
      </c>
      <c r="AB29" s="12">
        <v>0.56710000000000005</v>
      </c>
      <c r="AC29" s="12">
        <v>0.55210000000000004</v>
      </c>
      <c r="AD29" s="12">
        <v>0.57889999999999997</v>
      </c>
      <c r="AE29" s="20">
        <f>AE27/AE26</f>
        <v>0.57364822871348664</v>
      </c>
      <c r="AF29" s="20">
        <v>0.57699999999999996</v>
      </c>
      <c r="AG29" s="12">
        <v>0.58167125171939482</v>
      </c>
      <c r="AH29" s="12">
        <f>AH27/AH26</f>
        <v>0.5825895586257489</v>
      </c>
      <c r="AJ29" s="24"/>
    </row>
    <row r="30" spans="2:36" ht="20.100000000000001" customHeight="1" thickBot="1" x14ac:dyDescent="0.25">
      <c r="B30" s="5" t="s">
        <v>127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  <c r="AH30" s="6">
        <v>175</v>
      </c>
    </row>
    <row r="31" spans="2:36" ht="20.100000000000001" customHeight="1" thickBot="1" x14ac:dyDescent="0.25">
      <c r="B31" s="5" t="s">
        <v>128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  <c r="AH31" s="6">
        <v>50</v>
      </c>
    </row>
    <row r="32" spans="2:36" ht="20.100000000000001" customHeight="1" thickBot="1" x14ac:dyDescent="0.25">
      <c r="B32" s="5" t="s">
        <v>129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  <c r="AH32" s="6">
        <v>125</v>
      </c>
    </row>
    <row r="33" spans="2:36" ht="20.100000000000001" customHeight="1" thickBot="1" x14ac:dyDescent="0.25">
      <c r="B33" s="13" t="s">
        <v>130</v>
      </c>
      <c r="C33" s="16">
        <v>0.29875518672199169</v>
      </c>
      <c r="D33" s="16">
        <v>0.28846153846153844</v>
      </c>
      <c r="E33" s="16">
        <v>0.2978723404255319</v>
      </c>
      <c r="F33" s="16">
        <v>0.3155737704918033</v>
      </c>
      <c r="G33" s="16">
        <v>0.36936936936936937</v>
      </c>
      <c r="H33" s="16">
        <v>0.29803921568627451</v>
      </c>
      <c r="I33" s="16">
        <v>0.28235294117647058</v>
      </c>
      <c r="J33" s="16">
        <v>0.30263157894736842</v>
      </c>
      <c r="K33" s="16">
        <v>0.22624434389140272</v>
      </c>
      <c r="L33" s="16">
        <v>0.3888888888888889</v>
      </c>
      <c r="M33" s="16">
        <v>0.27741935483870966</v>
      </c>
      <c r="N33" s="16">
        <v>0.22500000000000001</v>
      </c>
      <c r="O33" s="16">
        <v>0.34433962264150941</v>
      </c>
      <c r="P33" s="16">
        <v>0.30582524271844658</v>
      </c>
      <c r="Q33" s="16">
        <v>0.27624309392265195</v>
      </c>
      <c r="R33" s="16">
        <v>0.32661290322580644</v>
      </c>
      <c r="S33" s="16">
        <v>0.27450980392156865</v>
      </c>
      <c r="T33" s="16">
        <v>0.2834008097165992</v>
      </c>
      <c r="U33" s="16">
        <v>0.26737967914438504</v>
      </c>
      <c r="V33" s="16">
        <v>0.43835616438356162</v>
      </c>
      <c r="W33" s="16">
        <v>0.33962264150943394</v>
      </c>
      <c r="X33" s="16">
        <v>0.35406698564593303</v>
      </c>
      <c r="Y33" s="16">
        <v>0.29946524064171121</v>
      </c>
      <c r="Z33" s="16">
        <v>0.3235294117647059</v>
      </c>
      <c r="AA33" s="16">
        <f>AA31/AA30</f>
        <v>0.42372881355932202</v>
      </c>
      <c r="AB33" s="16">
        <v>0.2893</v>
      </c>
      <c r="AC33" s="16">
        <v>0.3261</v>
      </c>
      <c r="AD33" s="16">
        <v>0.3876</v>
      </c>
      <c r="AE33" s="22">
        <f>AE31/AE30</f>
        <v>0.2978723404255319</v>
      </c>
      <c r="AF33" s="22">
        <v>0.29399999999999998</v>
      </c>
      <c r="AG33" s="16">
        <v>0.38541666666666669</v>
      </c>
      <c r="AH33" s="16">
        <f>AH31/AH30</f>
        <v>0.2857142857142857</v>
      </c>
      <c r="AJ33" s="24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H32"/>
  <sheetViews>
    <sheetView zoomScaleNormal="100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11" spans="2:34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</row>
    <row r="12" spans="2:34" ht="20.100000000000001" customHeight="1" thickBot="1" x14ac:dyDescent="0.25">
      <c r="B12" s="5" t="s">
        <v>131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6">
        <v>65</v>
      </c>
      <c r="AG12" s="6">
        <v>33</v>
      </c>
      <c r="AH12" s="6">
        <v>47</v>
      </c>
    </row>
    <row r="13" spans="2:34" ht="20.100000000000001" customHeight="1" thickBot="1" x14ac:dyDescent="0.25">
      <c r="B13" s="5" t="s">
        <v>132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6">
        <v>14</v>
      </c>
      <c r="AG13" s="6">
        <v>8</v>
      </c>
      <c r="AH13" s="6">
        <v>19</v>
      </c>
    </row>
    <row r="14" spans="2:34" ht="20.100000000000001" customHeight="1" thickBot="1" x14ac:dyDescent="0.25">
      <c r="B14" s="5" t="s">
        <v>133</v>
      </c>
      <c r="C14" s="12">
        <v>0.68</v>
      </c>
      <c r="D14" s="12">
        <v>0.7592592592592593</v>
      </c>
      <c r="E14" s="12">
        <v>0.75862068965517238</v>
      </c>
      <c r="F14" s="12">
        <v>0.82352941176470584</v>
      </c>
      <c r="G14" s="12">
        <v>0.70270270270270274</v>
      </c>
      <c r="H14" s="12">
        <v>0.77777777777777779</v>
      </c>
      <c r="I14" s="12">
        <v>0.73684210526315785</v>
      </c>
      <c r="J14" s="12">
        <v>0.81481481481481477</v>
      </c>
      <c r="K14" s="12">
        <v>0.76470588235294112</v>
      </c>
      <c r="L14" s="12">
        <v>0.79032258064516125</v>
      </c>
      <c r="M14" s="12">
        <v>0.84375</v>
      </c>
      <c r="N14" s="12">
        <v>0.77027027027027029</v>
      </c>
      <c r="O14" s="12">
        <v>0.60655737704918034</v>
      </c>
      <c r="P14" s="12">
        <v>0.66666666666666663</v>
      </c>
      <c r="Q14" s="12">
        <v>0.8125</v>
      </c>
      <c r="R14" s="12">
        <v>0.82352941176470584</v>
      </c>
      <c r="S14" s="12">
        <v>0.84615384615384615</v>
      </c>
      <c r="T14" s="12">
        <v>0.70422535211267601</v>
      </c>
      <c r="U14" s="12">
        <v>0.93333333333333335</v>
      </c>
      <c r="V14" s="12">
        <v>0.72131147540983609</v>
      </c>
      <c r="W14" s="12">
        <v>0.76923076923076927</v>
      </c>
      <c r="X14" s="12">
        <v>0.79365079365079361</v>
      </c>
      <c r="Y14" s="12">
        <v>0.68965517241379315</v>
      </c>
      <c r="Z14" s="12">
        <v>0.86</v>
      </c>
      <c r="AA14" s="12">
        <v>0.76900000000000002</v>
      </c>
      <c r="AB14" s="12">
        <v>0.81</v>
      </c>
      <c r="AC14" s="12">
        <v>0.75800000000000001</v>
      </c>
      <c r="AD14" s="12">
        <v>0.78100000000000003</v>
      </c>
      <c r="AE14" s="20">
        <f>AE12/(AE12+AE13)</f>
        <v>0.79220779220779225</v>
      </c>
      <c r="AF14" s="27">
        <f>AF12/(AF12+AF13)</f>
        <v>0.82278481012658233</v>
      </c>
      <c r="AG14" s="12">
        <v>0.80487804878048785</v>
      </c>
      <c r="AH14" s="12">
        <f>AH12/(AH12+AH13)</f>
        <v>0.71212121212121215</v>
      </c>
    </row>
    <row r="15" spans="2:34" ht="20.100000000000001" customHeight="1" thickBot="1" x14ac:dyDescent="0.25">
      <c r="B15" s="5" t="s">
        <v>134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6">
        <v>20</v>
      </c>
      <c r="AG15" s="6">
        <v>16</v>
      </c>
      <c r="AH15" s="6">
        <v>20</v>
      </c>
    </row>
    <row r="16" spans="2:34" ht="20.100000000000001" customHeight="1" thickBot="1" x14ac:dyDescent="0.25">
      <c r="B16" s="5" t="s">
        <v>135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6">
        <v>0</v>
      </c>
      <c r="AG16" s="6">
        <v>5</v>
      </c>
      <c r="AH16" s="6">
        <v>2</v>
      </c>
    </row>
    <row r="17" spans="2:34" ht="29.25" thickBot="1" x14ac:dyDescent="0.25">
      <c r="B17" s="5" t="s">
        <v>136</v>
      </c>
      <c r="C17" s="12">
        <v>0.8571428571428571</v>
      </c>
      <c r="D17" s="12">
        <v>0.59090909090909094</v>
      </c>
      <c r="E17" s="12">
        <v>1</v>
      </c>
      <c r="F17" s="12">
        <v>0.72222222222222221</v>
      </c>
      <c r="G17" s="12">
        <v>0.80769230769230771</v>
      </c>
      <c r="H17" s="12">
        <v>0.83333333333333337</v>
      </c>
      <c r="I17" s="12">
        <v>0.75</v>
      </c>
      <c r="J17" s="12">
        <v>0.72413793103448276</v>
      </c>
      <c r="K17" s="12">
        <v>0.78260869565217395</v>
      </c>
      <c r="L17" s="12">
        <v>0.72727272727272729</v>
      </c>
      <c r="M17" s="12">
        <v>0.75</v>
      </c>
      <c r="N17" s="12">
        <v>0.88</v>
      </c>
      <c r="O17" s="12">
        <v>0.81818181818181823</v>
      </c>
      <c r="P17" s="12">
        <v>0.7</v>
      </c>
      <c r="Q17" s="12">
        <v>1</v>
      </c>
      <c r="R17" s="12">
        <v>0.8</v>
      </c>
      <c r="S17" s="12">
        <v>0.92307692307692313</v>
      </c>
      <c r="T17" s="12">
        <v>0.76923076923076927</v>
      </c>
      <c r="U17" s="12">
        <v>1</v>
      </c>
      <c r="V17" s="12">
        <v>0.9285714285714286</v>
      </c>
      <c r="W17" s="12">
        <v>0.76190476190476186</v>
      </c>
      <c r="X17" s="12">
        <v>0.84210526315789469</v>
      </c>
      <c r="Y17" s="12">
        <v>0.66666666666666663</v>
      </c>
      <c r="Z17" s="12">
        <v>0.76200000000000001</v>
      </c>
      <c r="AA17" s="12">
        <v>0.89500000000000002</v>
      </c>
      <c r="AB17" s="12">
        <v>0.89500000000000002</v>
      </c>
      <c r="AC17" s="12">
        <v>0.81799999999999995</v>
      </c>
      <c r="AD17" s="12">
        <v>0.88900000000000001</v>
      </c>
      <c r="AE17" s="20">
        <f>AE15/(AE15+AE16)</f>
        <v>0.875</v>
      </c>
      <c r="AF17" s="27">
        <f>AF15/(AF15+AF16)</f>
        <v>1</v>
      </c>
      <c r="AG17" s="12">
        <v>0.76190476190476186</v>
      </c>
      <c r="AH17" s="12">
        <f>AH15/(AH15+AH16)</f>
        <v>0.90909090909090906</v>
      </c>
    </row>
    <row r="18" spans="2:34" ht="20.100000000000001" customHeight="1" thickBot="1" x14ac:dyDescent="0.25">
      <c r="B18" s="5" t="s">
        <v>137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6">
        <v>10</v>
      </c>
      <c r="AG18" s="6">
        <v>7</v>
      </c>
      <c r="AH18" s="6">
        <v>13</v>
      </c>
    </row>
    <row r="19" spans="2:34" ht="20.100000000000001" customHeight="1" thickBot="1" x14ac:dyDescent="0.25">
      <c r="B19" s="5" t="s">
        <v>138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6">
        <v>0</v>
      </c>
      <c r="AG19" s="6">
        <v>1</v>
      </c>
      <c r="AH19" s="6">
        <v>0</v>
      </c>
    </row>
    <row r="20" spans="2:34" ht="20.100000000000001" customHeight="1" thickBot="1" x14ac:dyDescent="0.25">
      <c r="B20" s="5" t="s">
        <v>139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12">
        <v>1</v>
      </c>
      <c r="L20" s="12">
        <v>0.9285714285714286</v>
      </c>
      <c r="M20" s="12">
        <v>1</v>
      </c>
      <c r="N20" s="12">
        <v>1</v>
      </c>
      <c r="O20" s="12">
        <v>0.83333333333333337</v>
      </c>
      <c r="P20" s="12">
        <v>1</v>
      </c>
      <c r="Q20" s="12">
        <v>1</v>
      </c>
      <c r="R20" s="12">
        <v>1</v>
      </c>
      <c r="S20" s="12">
        <v>1</v>
      </c>
      <c r="T20" s="12">
        <v>0.9</v>
      </c>
      <c r="U20" s="12">
        <v>1</v>
      </c>
      <c r="V20" s="12">
        <v>1</v>
      </c>
      <c r="W20" s="12">
        <v>1</v>
      </c>
      <c r="X20" s="12">
        <v>1</v>
      </c>
      <c r="Y20" s="12">
        <v>1</v>
      </c>
      <c r="Z20" s="12">
        <v>0.9</v>
      </c>
      <c r="AA20" s="12">
        <v>1</v>
      </c>
      <c r="AB20" s="12">
        <v>0.92300000000000004</v>
      </c>
      <c r="AC20" s="12">
        <v>1</v>
      </c>
      <c r="AD20" s="12">
        <v>1</v>
      </c>
      <c r="AE20" s="20">
        <f>AE18/(AE18+AE19)</f>
        <v>1</v>
      </c>
      <c r="AF20" s="27">
        <f>AF18/(AF18+AF19)</f>
        <v>1</v>
      </c>
      <c r="AG20" s="12">
        <v>0.875</v>
      </c>
      <c r="AH20" s="12">
        <f>AH18/(AH18+AH19)</f>
        <v>1</v>
      </c>
    </row>
    <row r="21" spans="2:34" ht="20.100000000000001" customHeight="1" thickBot="1" x14ac:dyDescent="0.25">
      <c r="B21" s="5" t="s">
        <v>140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6">
        <v>1511</v>
      </c>
      <c r="AG21" s="6">
        <v>1007</v>
      </c>
      <c r="AH21" s="6">
        <v>1859</v>
      </c>
    </row>
    <row r="22" spans="2:34" ht="20.100000000000001" customHeight="1" thickBot="1" x14ac:dyDescent="0.25">
      <c r="B22" s="5" t="s">
        <v>141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6">
        <v>270</v>
      </c>
      <c r="AG22" s="6">
        <v>175</v>
      </c>
      <c r="AH22" s="6">
        <v>331</v>
      </c>
    </row>
    <row r="23" spans="2:34" ht="20.100000000000001" customHeight="1" thickBot="1" x14ac:dyDescent="0.25">
      <c r="B23" s="5" t="s">
        <v>142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6">
        <v>24</v>
      </c>
      <c r="AG23" s="6">
        <v>13</v>
      </c>
      <c r="AH23" s="6">
        <v>34</v>
      </c>
    </row>
    <row r="24" spans="2:34" ht="20.100000000000001" customHeight="1" thickBot="1" x14ac:dyDescent="0.25">
      <c r="B24" s="5" t="s">
        <v>143</v>
      </c>
      <c r="C24" s="12">
        <v>0.76553287981859408</v>
      </c>
      <c r="D24" s="12">
        <v>0.75067628494138861</v>
      </c>
      <c r="E24" s="12">
        <v>0.74550128534704374</v>
      </c>
      <c r="F24" s="12">
        <v>0.7226514843432289</v>
      </c>
      <c r="G24" s="12">
        <v>0.74048738777255241</v>
      </c>
      <c r="H24" s="12">
        <v>0.70983302411873839</v>
      </c>
      <c r="I24" s="12">
        <v>0.78285714285714281</v>
      </c>
      <c r="J24" s="12">
        <v>0.77568042142230031</v>
      </c>
      <c r="K24" s="12">
        <v>0.77076250607090824</v>
      </c>
      <c r="L24" s="12">
        <v>0.8134939759036145</v>
      </c>
      <c r="M24" s="12">
        <v>0.82242339832869082</v>
      </c>
      <c r="N24" s="12">
        <v>0.82532127558305568</v>
      </c>
      <c r="O24" s="12">
        <v>0.79161947904869767</v>
      </c>
      <c r="P24" s="12">
        <v>0.8176165803108808</v>
      </c>
      <c r="Q24" s="12">
        <v>0.8186770428015564</v>
      </c>
      <c r="R24" s="12">
        <v>0.81305309734513276</v>
      </c>
      <c r="S24" s="12">
        <v>0.81776504297994268</v>
      </c>
      <c r="T24" s="12">
        <v>0.82272282076395686</v>
      </c>
      <c r="U24" s="12">
        <v>0.84323922734026746</v>
      </c>
      <c r="V24" s="12">
        <v>0.84107860011474467</v>
      </c>
      <c r="W24" s="12">
        <v>0.83283433133732532</v>
      </c>
      <c r="X24" s="12">
        <v>0.82714054927302105</v>
      </c>
      <c r="Y24" s="12">
        <v>0.83820224719101122</v>
      </c>
      <c r="Z24" s="12">
        <v>0.84599999999999997</v>
      </c>
      <c r="AA24" s="12">
        <v>0.84699999999999998</v>
      </c>
      <c r="AB24" s="12">
        <v>0.83599999999999997</v>
      </c>
      <c r="AC24" s="12">
        <v>0.84499999999999997</v>
      </c>
      <c r="AD24" s="12">
        <v>0.84299999999999997</v>
      </c>
      <c r="AE24" s="20">
        <f>AE21/(AE21+AE22+AE23)</f>
        <v>0.83680387409200974</v>
      </c>
      <c r="AF24" s="27">
        <f>AF21/(AF21+AF22+AF23)</f>
        <v>0.83711911357340718</v>
      </c>
      <c r="AG24" s="12">
        <v>0.84267782426778237</v>
      </c>
      <c r="AH24" s="12">
        <f>AH21/(AH21+AH22+AH23)</f>
        <v>0.83588129496402874</v>
      </c>
    </row>
    <row r="25" spans="2:34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6">
        <v>109</v>
      </c>
      <c r="AG25" s="6">
        <v>71</v>
      </c>
      <c r="AH25" s="6">
        <v>101</v>
      </c>
    </row>
    <row r="26" spans="2:34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6">
        <v>61</v>
      </c>
      <c r="AG26" s="6">
        <v>41</v>
      </c>
      <c r="AH26" s="6">
        <v>55</v>
      </c>
    </row>
    <row r="27" spans="2:34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6">
        <v>34</v>
      </c>
      <c r="AG27" s="6">
        <v>15</v>
      </c>
      <c r="AH27" s="6">
        <v>25</v>
      </c>
    </row>
    <row r="28" spans="2:34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6">
        <v>9</v>
      </c>
      <c r="AG28" s="6">
        <v>9</v>
      </c>
      <c r="AH28" s="6">
        <v>7</v>
      </c>
    </row>
    <row r="29" spans="2:34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6">
        <v>5</v>
      </c>
      <c r="AG29" s="6">
        <v>6</v>
      </c>
      <c r="AH29" s="6">
        <v>14</v>
      </c>
    </row>
    <row r="30" spans="2:34" ht="20.100000000000001" customHeight="1" thickBot="1" x14ac:dyDescent="0.25">
      <c r="B30" s="5" t="s">
        <v>144</v>
      </c>
      <c r="C30" s="12">
        <v>0.74336283185840712</v>
      </c>
      <c r="D30" s="12">
        <v>0.71578947368421053</v>
      </c>
      <c r="E30" s="12">
        <v>0.84090909090909094</v>
      </c>
      <c r="F30" s="12">
        <v>0.78409090909090906</v>
      </c>
      <c r="G30" s="12">
        <v>0.70338983050847459</v>
      </c>
      <c r="H30" s="12">
        <v>0.75789473684210529</v>
      </c>
      <c r="I30" s="12">
        <v>0.765625</v>
      </c>
      <c r="J30" s="12">
        <v>0.77659574468085102</v>
      </c>
      <c r="K30" s="12">
        <v>0.77064220183486243</v>
      </c>
      <c r="L30" s="12">
        <v>0.8</v>
      </c>
      <c r="M30" s="12">
        <v>0.82978723404255317</v>
      </c>
      <c r="N30" s="12">
        <v>0.8165137614678899</v>
      </c>
      <c r="O30" s="12">
        <v>0.67391304347826086</v>
      </c>
      <c r="P30" s="12">
        <v>0.75342465753424659</v>
      </c>
      <c r="Q30" s="12">
        <v>0.79069767441860461</v>
      </c>
      <c r="R30" s="12">
        <v>0.84615384615384615</v>
      </c>
      <c r="S30" s="12">
        <v>0.87878787878787878</v>
      </c>
      <c r="T30" s="12">
        <v>0.72631578947368425</v>
      </c>
      <c r="U30" s="12">
        <v>0.9375</v>
      </c>
      <c r="V30" s="12">
        <v>0.78048780487804881</v>
      </c>
      <c r="W30" s="12">
        <v>0.78899082568807344</v>
      </c>
      <c r="X30" s="12">
        <v>0.83333333333333337</v>
      </c>
      <c r="Y30" s="12">
        <v>0.72499999999999998</v>
      </c>
      <c r="Z30" s="12">
        <v>0.84</v>
      </c>
      <c r="AA30" s="12">
        <v>0.81</v>
      </c>
      <c r="AB30" s="12">
        <v>0.83599999999999997</v>
      </c>
      <c r="AC30" s="12">
        <v>0.82499999999999996</v>
      </c>
      <c r="AD30" s="12">
        <v>0.83299999999999996</v>
      </c>
      <c r="AE30" s="20">
        <f>(AE26+AE27)/AE25</f>
        <v>0.82524271844660191</v>
      </c>
      <c r="AF30" s="27">
        <f>(AF26+AF27)/AF25</f>
        <v>0.87155963302752293</v>
      </c>
      <c r="AG30" s="12">
        <v>0.78873239436619713</v>
      </c>
      <c r="AH30" s="12">
        <f>(AH26+AH27)/AH25</f>
        <v>0.79207920792079212</v>
      </c>
    </row>
    <row r="31" spans="2:34" ht="20.100000000000001" customHeight="1" thickBot="1" x14ac:dyDescent="0.25">
      <c r="B31" s="5" t="s">
        <v>145</v>
      </c>
      <c r="C31" s="12">
        <v>0.765625</v>
      </c>
      <c r="D31" s="12">
        <v>0.72131147540983609</v>
      </c>
      <c r="E31" s="12">
        <v>0.80769230769230771</v>
      </c>
      <c r="F31" s="12">
        <v>0.75</v>
      </c>
      <c r="G31" s="12">
        <v>0.66216216216216217</v>
      </c>
      <c r="H31" s="12">
        <v>0.76923076923076927</v>
      </c>
      <c r="I31" s="12">
        <v>0.73469387755102045</v>
      </c>
      <c r="J31" s="12">
        <v>0.74242424242424243</v>
      </c>
      <c r="K31" s="12">
        <v>0.77333333333333332</v>
      </c>
      <c r="L31" s="12">
        <v>0.79032258064516125</v>
      </c>
      <c r="M31" s="12">
        <v>0.88235294117647056</v>
      </c>
      <c r="N31" s="12">
        <v>0.77922077922077926</v>
      </c>
      <c r="O31" s="12">
        <v>0.7142857142857143</v>
      </c>
      <c r="P31" s="12">
        <v>0.74545454545454548</v>
      </c>
      <c r="Q31" s="12">
        <v>0.78125</v>
      </c>
      <c r="R31" s="12">
        <v>0.859375</v>
      </c>
      <c r="S31" s="12">
        <v>0.88888888888888884</v>
      </c>
      <c r="T31" s="12">
        <v>0.74626865671641796</v>
      </c>
      <c r="U31" s="12">
        <v>0.95</v>
      </c>
      <c r="V31" s="12">
        <v>0.81132075471698117</v>
      </c>
      <c r="W31" s="12">
        <v>0.77922077922077926</v>
      </c>
      <c r="X31" s="12">
        <v>0.84126984126984128</v>
      </c>
      <c r="Y31" s="12">
        <v>0.65384615384615385</v>
      </c>
      <c r="Z31" s="12">
        <v>0.875</v>
      </c>
      <c r="AA31" s="12">
        <v>0.8</v>
      </c>
      <c r="AB31" s="12">
        <v>0.76400000000000001</v>
      </c>
      <c r="AC31" s="12">
        <v>0.82099999999999995</v>
      </c>
      <c r="AD31" s="12">
        <v>0.86599999999999999</v>
      </c>
      <c r="AE31" s="20">
        <f t="shared" ref="AE31:AF32" si="0">AE26/(AE26+AE28)</f>
        <v>0.81538461538461537</v>
      </c>
      <c r="AF31" s="27">
        <f t="shared" si="0"/>
        <v>0.87142857142857144</v>
      </c>
      <c r="AG31" s="12">
        <v>0.82</v>
      </c>
      <c r="AH31" s="12">
        <f t="shared" ref="AH31" si="1">AH26/(AH26+AH28)</f>
        <v>0.88709677419354838</v>
      </c>
    </row>
    <row r="32" spans="2:34" ht="20.100000000000001" customHeight="1" thickBot="1" x14ac:dyDescent="0.25">
      <c r="B32" s="5" t="s">
        <v>146</v>
      </c>
      <c r="C32" s="12">
        <v>0.7142857142857143</v>
      </c>
      <c r="D32" s="12">
        <v>0.70588235294117652</v>
      </c>
      <c r="E32" s="12">
        <v>0.88888888888888884</v>
      </c>
      <c r="F32" s="12">
        <v>0.84375</v>
      </c>
      <c r="G32" s="12">
        <v>0.77272727272727271</v>
      </c>
      <c r="H32" s="12">
        <v>0.73333333333333328</v>
      </c>
      <c r="I32" s="12">
        <v>0.8666666666666667</v>
      </c>
      <c r="J32" s="12">
        <v>0.8571428571428571</v>
      </c>
      <c r="K32" s="12">
        <v>0.76470588235294112</v>
      </c>
      <c r="L32" s="12">
        <v>0.81578947368421051</v>
      </c>
      <c r="M32" s="12">
        <v>0.69230769230769229</v>
      </c>
      <c r="N32" s="12">
        <v>0.90625</v>
      </c>
      <c r="O32" s="12">
        <v>0.58620689655172409</v>
      </c>
      <c r="P32" s="12">
        <v>0.77777777777777779</v>
      </c>
      <c r="Q32" s="12">
        <v>0.81818181818181823</v>
      </c>
      <c r="R32" s="12">
        <v>0.81481481481481477</v>
      </c>
      <c r="S32" s="12">
        <v>0.8571428571428571</v>
      </c>
      <c r="T32" s="12">
        <v>0.6785714285714286</v>
      </c>
      <c r="U32" s="12">
        <v>0.875</v>
      </c>
      <c r="V32" s="12">
        <v>0.72413793103448276</v>
      </c>
      <c r="W32" s="12">
        <v>0.8125</v>
      </c>
      <c r="X32" s="12">
        <v>0.81818181818181823</v>
      </c>
      <c r="Y32" s="12">
        <v>0.8571428571428571</v>
      </c>
      <c r="Z32" s="12">
        <v>0.76</v>
      </c>
      <c r="AA32" s="12">
        <v>0.82899999999999996</v>
      </c>
      <c r="AB32" s="12">
        <v>0.95499999999999996</v>
      </c>
      <c r="AC32" s="12">
        <v>0.83299999999999996</v>
      </c>
      <c r="AD32" s="12">
        <v>0.77100000000000002</v>
      </c>
      <c r="AE32" s="20">
        <f t="shared" si="0"/>
        <v>0.84210526315789469</v>
      </c>
      <c r="AF32" s="27">
        <f t="shared" si="0"/>
        <v>0.87179487179487181</v>
      </c>
      <c r="AG32" s="12">
        <v>0.7142857142857143</v>
      </c>
      <c r="AH32" s="12">
        <f t="shared" ref="AH32" si="2">AH27/(AH27+AH29)</f>
        <v>0.64102564102564108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2020-02-20T09:16:32Z</cp:lastPrinted>
  <dcterms:created xsi:type="dcterms:W3CDTF">2018-12-13T08:49:05Z</dcterms:created>
  <dcterms:modified xsi:type="dcterms:W3CDTF">2020-04-23T12:48:10Z</dcterms:modified>
</cp:coreProperties>
</file>